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n_srv_file\Users\335a\For_all\Бюджет на 2021-2023\Проект Закона о бюджете на 2021-2023 годы 2 ЧТЕНИЕ\"/>
    </mc:Choice>
  </mc:AlternateContent>
  <bookViews>
    <workbookView xWindow="-765" yWindow="-45" windowWidth="11250" windowHeight="11760"/>
  </bookViews>
  <sheets>
    <sheet name="тысячи" sheetId="1" r:id="rId1"/>
  </sheets>
  <definedNames>
    <definedName name="_xlnm._FilterDatabase" localSheetId="0" hidden="1">тысячи!$A$6:$R$366</definedName>
    <definedName name="_xlnm.Print_Titles" localSheetId="0">тысячи!$6:$6</definedName>
  </definedNames>
  <calcPr calcId="152511"/>
</workbook>
</file>

<file path=xl/calcChain.xml><?xml version="1.0" encoding="utf-8"?>
<calcChain xmlns="http://schemas.openxmlformats.org/spreadsheetml/2006/main">
  <c r="K184" i="1" l="1"/>
  <c r="H184" i="1"/>
  <c r="E184" i="1"/>
  <c r="G228" i="1"/>
  <c r="D338" i="1" l="1"/>
  <c r="E337" i="1"/>
  <c r="K346" i="1" l="1"/>
  <c r="H346" i="1"/>
  <c r="E346" i="1"/>
  <c r="D345" i="1"/>
  <c r="F345" i="1"/>
  <c r="G345" i="1"/>
  <c r="I345" i="1"/>
  <c r="J345" i="1"/>
  <c r="C345" i="1"/>
  <c r="J343" i="1"/>
  <c r="I343" i="1"/>
  <c r="G343" i="1"/>
  <c r="G331" i="1" s="1"/>
  <c r="F343" i="1"/>
  <c r="D343" i="1"/>
  <c r="C343" i="1"/>
  <c r="G208" i="1"/>
  <c r="K177" i="1"/>
  <c r="H177" i="1"/>
  <c r="E177" i="1"/>
  <c r="D176" i="1"/>
  <c r="F176" i="1"/>
  <c r="G176" i="1"/>
  <c r="I176" i="1"/>
  <c r="J176" i="1"/>
  <c r="C176" i="1"/>
  <c r="K242" i="1"/>
  <c r="H242" i="1"/>
  <c r="E242" i="1"/>
  <c r="K239" i="1"/>
  <c r="H239" i="1"/>
  <c r="E239" i="1"/>
  <c r="D238" i="1"/>
  <c r="E238" i="1" s="1"/>
  <c r="F238" i="1"/>
  <c r="G238" i="1"/>
  <c r="I238" i="1"/>
  <c r="J238" i="1"/>
  <c r="C238" i="1"/>
  <c r="K199" i="1"/>
  <c r="H199" i="1"/>
  <c r="E199" i="1"/>
  <c r="D198" i="1"/>
  <c r="F198" i="1"/>
  <c r="G198" i="1"/>
  <c r="H198" i="1" s="1"/>
  <c r="I198" i="1"/>
  <c r="J198" i="1"/>
  <c r="C198" i="1"/>
  <c r="K191" i="1"/>
  <c r="H191" i="1"/>
  <c r="E191" i="1"/>
  <c r="K245" i="1"/>
  <c r="H245" i="1"/>
  <c r="E245" i="1"/>
  <c r="D244" i="1"/>
  <c r="F244" i="1"/>
  <c r="G244" i="1"/>
  <c r="I244" i="1"/>
  <c r="J244" i="1"/>
  <c r="C244" i="1"/>
  <c r="K241" i="1"/>
  <c r="H241" i="1"/>
  <c r="E241" i="1"/>
  <c r="D240" i="1"/>
  <c r="F240" i="1"/>
  <c r="G240" i="1"/>
  <c r="I240" i="1"/>
  <c r="J240" i="1"/>
  <c r="C240" i="1"/>
  <c r="K231" i="1"/>
  <c r="H231" i="1"/>
  <c r="E231" i="1"/>
  <c r="D230" i="1"/>
  <c r="F230" i="1"/>
  <c r="G230" i="1"/>
  <c r="I230" i="1"/>
  <c r="J230" i="1"/>
  <c r="C230" i="1"/>
  <c r="E345" i="1" l="1"/>
  <c r="E230" i="1"/>
  <c r="E176" i="1"/>
  <c r="E240" i="1"/>
  <c r="E244" i="1"/>
  <c r="K198" i="1"/>
  <c r="E198" i="1"/>
  <c r="K345" i="1"/>
  <c r="H345" i="1"/>
  <c r="K176" i="1"/>
  <c r="H176" i="1"/>
  <c r="K240" i="1"/>
  <c r="K238" i="1"/>
  <c r="H238" i="1"/>
  <c r="K244" i="1"/>
  <c r="H244" i="1"/>
  <c r="H240" i="1"/>
  <c r="H230" i="1"/>
  <c r="K230" i="1"/>
  <c r="K287" i="1"/>
  <c r="J286" i="1"/>
  <c r="I286" i="1"/>
  <c r="H286" i="1"/>
  <c r="E287" i="1"/>
  <c r="J275" i="1"/>
  <c r="G275" i="1"/>
  <c r="D275" i="1"/>
  <c r="J234" i="1"/>
  <c r="G234" i="1"/>
  <c r="D234" i="1"/>
  <c r="J282" i="1"/>
  <c r="G282" i="1"/>
  <c r="D282" i="1"/>
  <c r="J278" i="1"/>
  <c r="G278" i="1"/>
  <c r="D278" i="1"/>
  <c r="K233" i="1"/>
  <c r="J232" i="1"/>
  <c r="I232" i="1"/>
  <c r="H233" i="1"/>
  <c r="G232" i="1"/>
  <c r="F232" i="1"/>
  <c r="E233" i="1"/>
  <c r="D232" i="1"/>
  <c r="C232" i="1"/>
  <c r="J269" i="1"/>
  <c r="G269" i="1"/>
  <c r="D269" i="1"/>
  <c r="J249" i="1"/>
  <c r="G249" i="1"/>
  <c r="D249" i="1"/>
  <c r="K175" i="1"/>
  <c r="H175" i="1"/>
  <c r="E175" i="1"/>
  <c r="J196" i="1"/>
  <c r="I196" i="1"/>
  <c r="G196" i="1"/>
  <c r="F196" i="1"/>
  <c r="D196" i="1"/>
  <c r="J214" i="1"/>
  <c r="I214" i="1"/>
  <c r="G214" i="1"/>
  <c r="F214" i="1"/>
  <c r="D214" i="1"/>
  <c r="K254" i="1"/>
  <c r="H254" i="1"/>
  <c r="E254" i="1"/>
  <c r="D253" i="1"/>
  <c r="F253" i="1"/>
  <c r="G253" i="1"/>
  <c r="I253" i="1"/>
  <c r="J253" i="1"/>
  <c r="C253" i="1"/>
  <c r="I174" i="1" l="1"/>
  <c r="K232" i="1"/>
  <c r="K286" i="1"/>
  <c r="E253" i="1"/>
  <c r="H232" i="1"/>
  <c r="E232" i="1"/>
  <c r="K253" i="1"/>
  <c r="H253" i="1"/>
  <c r="E217" i="1" l="1"/>
  <c r="H217" i="1"/>
  <c r="I216" i="1"/>
  <c r="K217" i="1"/>
  <c r="D216" i="1"/>
  <c r="F216" i="1"/>
  <c r="G216" i="1"/>
  <c r="J216" i="1"/>
  <c r="C216" i="1"/>
  <c r="J206" i="1"/>
  <c r="G206" i="1"/>
  <c r="D206" i="1"/>
  <c r="J251" i="1"/>
  <c r="G251" i="1"/>
  <c r="D251" i="1"/>
  <c r="J261" i="1"/>
  <c r="G261" i="1"/>
  <c r="D261" i="1"/>
  <c r="J259" i="1"/>
  <c r="G259" i="1"/>
  <c r="D259" i="1"/>
  <c r="J224" i="1"/>
  <c r="G224" i="1"/>
  <c r="D224" i="1"/>
  <c r="J222" i="1"/>
  <c r="G222" i="1"/>
  <c r="F222" i="1"/>
  <c r="D222" i="1"/>
  <c r="J187" i="1"/>
  <c r="G187" i="1"/>
  <c r="D187" i="1"/>
  <c r="D204" i="1"/>
  <c r="G204" i="1"/>
  <c r="J204" i="1"/>
  <c r="J328" i="1"/>
  <c r="J326" i="1"/>
  <c r="J324" i="1"/>
  <c r="J322" i="1"/>
  <c r="J320" i="1"/>
  <c r="J318" i="1"/>
  <c r="J316" i="1"/>
  <c r="J313" i="1"/>
  <c r="J311" i="1"/>
  <c r="J309" i="1"/>
  <c r="J307" i="1"/>
  <c r="J305" i="1"/>
  <c r="J303" i="1"/>
  <c r="J301" i="1"/>
  <c r="J299" i="1"/>
  <c r="J297" i="1"/>
  <c r="J291" i="1"/>
  <c r="J289" i="1"/>
  <c r="G328" i="1"/>
  <c r="G326" i="1"/>
  <c r="G324" i="1"/>
  <c r="G322" i="1"/>
  <c r="G320" i="1"/>
  <c r="G318" i="1"/>
  <c r="G316" i="1"/>
  <c r="G313" i="1"/>
  <c r="G311" i="1"/>
  <c r="G309" i="1"/>
  <c r="G307" i="1"/>
  <c r="G305" i="1"/>
  <c r="G303" i="1"/>
  <c r="G299" i="1"/>
  <c r="G301" i="1"/>
  <c r="G297" i="1"/>
  <c r="D320" i="1"/>
  <c r="G174" i="1" l="1"/>
  <c r="E216" i="1"/>
  <c r="H216" i="1"/>
  <c r="K216" i="1"/>
  <c r="D297" i="1"/>
  <c r="D322" i="1"/>
  <c r="D299" i="1" l="1"/>
  <c r="D301" i="1" l="1"/>
  <c r="K296" i="1"/>
  <c r="K295" i="1" s="1"/>
  <c r="H296" i="1"/>
  <c r="H295" i="1" s="1"/>
  <c r="E296" i="1"/>
  <c r="E295" i="1" s="1"/>
  <c r="D295" i="1"/>
  <c r="F295" i="1"/>
  <c r="F288" i="1" s="1"/>
  <c r="G295" i="1"/>
  <c r="G288" i="1" s="1"/>
  <c r="I295" i="1"/>
  <c r="I288" i="1" s="1"/>
  <c r="J295" i="1"/>
  <c r="J288" i="1" s="1"/>
  <c r="C295" i="1"/>
  <c r="D288" i="1" l="1"/>
  <c r="F355" i="1"/>
  <c r="F349" i="1"/>
  <c r="H349" i="1" s="1"/>
  <c r="F347" i="1"/>
  <c r="H347" i="1" s="1"/>
  <c r="H332" i="1"/>
  <c r="C364" i="1"/>
  <c r="C363" i="1" s="1"/>
  <c r="D364" i="1"/>
  <c r="D363" i="1" s="1"/>
  <c r="I331" i="1"/>
  <c r="C288" i="1"/>
  <c r="K365" i="1"/>
  <c r="K364" i="1" s="1"/>
  <c r="K363" i="1" s="1"/>
  <c r="K362" i="1"/>
  <c r="K361" i="1"/>
  <c r="K360" i="1"/>
  <c r="K359" i="1"/>
  <c r="K358" i="1"/>
  <c r="K357" i="1"/>
  <c r="K356" i="1"/>
  <c r="K355" i="1"/>
  <c r="K354" i="1"/>
  <c r="K352" i="1"/>
  <c r="K351" i="1"/>
  <c r="K350" i="1"/>
  <c r="K349" i="1"/>
  <c r="K348" i="1"/>
  <c r="K347" i="1"/>
  <c r="K344" i="1"/>
  <c r="K343" i="1"/>
  <c r="K342" i="1"/>
  <c r="K341" i="1"/>
  <c r="K340" i="1"/>
  <c r="K339" i="1"/>
  <c r="K338" i="1"/>
  <c r="K337" i="1"/>
  <c r="K336" i="1"/>
  <c r="K335" i="1"/>
  <c r="K334" i="1"/>
  <c r="K333" i="1"/>
  <c r="K332" i="1"/>
  <c r="K330" i="1"/>
  <c r="K329" i="1"/>
  <c r="K328" i="1"/>
  <c r="K327" i="1"/>
  <c r="K326" i="1"/>
  <c r="K325" i="1"/>
  <c r="K324" i="1"/>
  <c r="K323" i="1"/>
  <c r="K322" i="1"/>
  <c r="K321" i="1"/>
  <c r="K320" i="1"/>
  <c r="K319" i="1"/>
  <c r="K318" i="1"/>
  <c r="K317" i="1"/>
  <c r="K316" i="1"/>
  <c r="K315" i="1"/>
  <c r="K314" i="1"/>
  <c r="K313" i="1"/>
  <c r="K312" i="1"/>
  <c r="K311" i="1"/>
  <c r="K310" i="1"/>
  <c r="K309" i="1"/>
  <c r="K308" i="1"/>
  <c r="K307" i="1"/>
  <c r="K306" i="1"/>
  <c r="K305" i="1"/>
  <c r="K304" i="1"/>
  <c r="K303" i="1"/>
  <c r="K302" i="1"/>
  <c r="K301" i="1"/>
  <c r="K300" i="1"/>
  <c r="K299" i="1"/>
  <c r="K298" i="1"/>
  <c r="K297" i="1"/>
  <c r="K294" i="1"/>
  <c r="K293" i="1"/>
  <c r="K292" i="1"/>
  <c r="K291" i="1"/>
  <c r="K290" i="1"/>
  <c r="K289" i="1"/>
  <c r="K285" i="1"/>
  <c r="K284" i="1"/>
  <c r="K283" i="1"/>
  <c r="K282" i="1"/>
  <c r="K281" i="1"/>
  <c r="K280" i="1"/>
  <c r="K279" i="1"/>
  <c r="K278" i="1"/>
  <c r="K277" i="1"/>
  <c r="K276" i="1"/>
  <c r="K275" i="1"/>
  <c r="K274" i="1"/>
  <c r="K273" i="1"/>
  <c r="K272" i="1"/>
  <c r="K271" i="1"/>
  <c r="K270" i="1"/>
  <c r="K269" i="1"/>
  <c r="K268" i="1"/>
  <c r="K267" i="1"/>
  <c r="K266" i="1"/>
  <c r="K265" i="1"/>
  <c r="K264" i="1"/>
  <c r="K263" i="1"/>
  <c r="K262" i="1"/>
  <c r="K261" i="1"/>
  <c r="K260" i="1"/>
  <c r="K259" i="1"/>
  <c r="K258" i="1"/>
  <c r="K257" i="1"/>
  <c r="K256" i="1"/>
  <c r="K255" i="1"/>
  <c r="K252" i="1"/>
  <c r="K251" i="1"/>
  <c r="K250" i="1"/>
  <c r="K249" i="1"/>
  <c r="K248" i="1"/>
  <c r="K247" i="1"/>
  <c r="K246" i="1"/>
  <c r="K243" i="1"/>
  <c r="K237" i="1"/>
  <c r="K236" i="1"/>
  <c r="K235" i="1"/>
  <c r="K234" i="1"/>
  <c r="K229" i="1"/>
  <c r="K227" i="1"/>
  <c r="K225" i="1"/>
  <c r="K224" i="1"/>
  <c r="K223" i="1"/>
  <c r="K222" i="1"/>
  <c r="K221" i="1"/>
  <c r="K220" i="1"/>
  <c r="K219" i="1"/>
  <c r="K218" i="1"/>
  <c r="K215" i="1"/>
  <c r="K214" i="1"/>
  <c r="K213" i="1"/>
  <c r="K212" i="1"/>
  <c r="K211" i="1"/>
  <c r="K210" i="1"/>
  <c r="K209" i="1"/>
  <c r="K207" i="1"/>
  <c r="K206" i="1"/>
  <c r="K205" i="1"/>
  <c r="K204" i="1"/>
  <c r="K203" i="1"/>
  <c r="K201" i="1"/>
  <c r="K200" i="1"/>
  <c r="K197" i="1"/>
  <c r="K196" i="1"/>
  <c r="K195" i="1"/>
  <c r="K194" i="1"/>
  <c r="K193" i="1"/>
  <c r="K192" i="1"/>
  <c r="K190" i="1"/>
  <c r="K189" i="1"/>
  <c r="K188" i="1"/>
  <c r="K187" i="1"/>
  <c r="K186" i="1"/>
  <c r="K185" i="1"/>
  <c r="K183" i="1"/>
  <c r="K182" i="1"/>
  <c r="K181" i="1"/>
  <c r="K180" i="1"/>
  <c r="K179" i="1"/>
  <c r="K178" i="1"/>
  <c r="K171" i="1"/>
  <c r="K170" i="1"/>
  <c r="K169" i="1"/>
  <c r="K168" i="1"/>
  <c r="K167" i="1"/>
  <c r="K166" i="1"/>
  <c r="K165" i="1"/>
  <c r="K164" i="1"/>
  <c r="K163" i="1"/>
  <c r="K162" i="1"/>
  <c r="K161" i="1"/>
  <c r="K160" i="1"/>
  <c r="K159" i="1"/>
  <c r="K158" i="1"/>
  <c r="K157" i="1"/>
  <c r="K156" i="1"/>
  <c r="K155" i="1"/>
  <c r="K154" i="1"/>
  <c r="K153" i="1"/>
  <c r="K152" i="1"/>
  <c r="K151" i="1"/>
  <c r="K150" i="1"/>
  <c r="K149" i="1"/>
  <c r="K148" i="1"/>
  <c r="K147" i="1"/>
  <c r="K146" i="1"/>
  <c r="K145" i="1"/>
  <c r="K144" i="1"/>
  <c r="K143" i="1"/>
  <c r="K142" i="1"/>
  <c r="K141" i="1"/>
  <c r="K140" i="1"/>
  <c r="K139" i="1"/>
  <c r="K138" i="1"/>
  <c r="K137" i="1"/>
  <c r="K136" i="1"/>
  <c r="K135" i="1"/>
  <c r="K134" i="1"/>
  <c r="K133" i="1"/>
  <c r="K132" i="1"/>
  <c r="K131" i="1"/>
  <c r="K130" i="1"/>
  <c r="K129" i="1"/>
  <c r="K128" i="1"/>
  <c r="K127" i="1"/>
  <c r="K126" i="1"/>
  <c r="K125"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91" i="1"/>
  <c r="K90" i="1"/>
  <c r="K89" i="1"/>
  <c r="K88" i="1"/>
  <c r="K87" i="1"/>
  <c r="K86" i="1"/>
  <c r="K85" i="1"/>
  <c r="K84" i="1"/>
  <c r="K83" i="1"/>
  <c r="K82" i="1"/>
  <c r="K81" i="1"/>
  <c r="K80" i="1"/>
  <c r="K7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9" i="1"/>
  <c r="H365" i="1"/>
  <c r="H364" i="1" s="1"/>
  <c r="H363" i="1" s="1"/>
  <c r="H362" i="1"/>
  <c r="H361" i="1"/>
  <c r="H360" i="1"/>
  <c r="H359" i="1"/>
  <c r="H358" i="1"/>
  <c r="H357" i="1"/>
  <c r="H356" i="1"/>
  <c r="H355" i="1"/>
  <c r="H354" i="1"/>
  <c r="H353" i="1"/>
  <c r="H352" i="1"/>
  <c r="H351" i="1"/>
  <c r="H350" i="1"/>
  <c r="H348" i="1"/>
  <c r="H344" i="1"/>
  <c r="H343" i="1"/>
  <c r="H342" i="1"/>
  <c r="H341" i="1"/>
  <c r="H340" i="1"/>
  <c r="H339" i="1"/>
  <c r="H338" i="1"/>
  <c r="H337" i="1"/>
  <c r="H336" i="1"/>
  <c r="H335" i="1"/>
  <c r="H334" i="1"/>
  <c r="H333" i="1"/>
  <c r="H330" i="1"/>
  <c r="H329" i="1"/>
  <c r="H328" i="1"/>
  <c r="H327" i="1"/>
  <c r="H326" i="1"/>
  <c r="H325" i="1"/>
  <c r="H324" i="1"/>
  <c r="H323" i="1"/>
  <c r="H322" i="1"/>
  <c r="H321" i="1"/>
  <c r="H320" i="1"/>
  <c r="H319" i="1"/>
  <c r="H318" i="1"/>
  <c r="H317" i="1"/>
  <c r="H316" i="1"/>
  <c r="H315" i="1"/>
  <c r="H314" i="1"/>
  <c r="H313" i="1"/>
  <c r="H312" i="1"/>
  <c r="H311" i="1"/>
  <c r="H310" i="1"/>
  <c r="H309" i="1"/>
  <c r="H308" i="1"/>
  <c r="H307" i="1"/>
  <c r="H306" i="1"/>
  <c r="H305" i="1"/>
  <c r="H304" i="1"/>
  <c r="H303" i="1"/>
  <c r="H302" i="1"/>
  <c r="H301" i="1"/>
  <c r="H300" i="1"/>
  <c r="H299" i="1"/>
  <c r="H298" i="1"/>
  <c r="H297" i="1"/>
  <c r="H294" i="1"/>
  <c r="H293" i="1"/>
  <c r="H292" i="1"/>
  <c r="H291" i="1"/>
  <c r="H290" i="1"/>
  <c r="H289" i="1"/>
  <c r="H285" i="1"/>
  <c r="H287" i="1"/>
  <c r="H284" i="1"/>
  <c r="H283" i="1"/>
  <c r="H282" i="1"/>
  <c r="H281" i="1"/>
  <c r="H280" i="1"/>
  <c r="H279" i="1"/>
  <c r="H278" i="1"/>
  <c r="H277" i="1"/>
  <c r="H276" i="1"/>
  <c r="H275" i="1"/>
  <c r="H274" i="1"/>
  <c r="H273" i="1"/>
  <c r="H272" i="1"/>
  <c r="H271" i="1"/>
  <c r="H270" i="1"/>
  <c r="H269" i="1"/>
  <c r="H268" i="1"/>
  <c r="H267" i="1"/>
  <c r="H266" i="1"/>
  <c r="H265" i="1"/>
  <c r="H264" i="1"/>
  <c r="H263" i="1"/>
  <c r="H262" i="1"/>
  <c r="H261" i="1"/>
  <c r="H260" i="1"/>
  <c r="H259" i="1"/>
  <c r="H258" i="1"/>
  <c r="H257" i="1"/>
  <c r="H256" i="1"/>
  <c r="H255" i="1"/>
  <c r="H252" i="1"/>
  <c r="H251" i="1"/>
  <c r="H250" i="1"/>
  <c r="H249" i="1"/>
  <c r="H248" i="1"/>
  <c r="H247" i="1"/>
  <c r="H246" i="1"/>
  <c r="H243" i="1"/>
  <c r="H237" i="1"/>
  <c r="H236" i="1"/>
  <c r="H235" i="1"/>
  <c r="H234" i="1"/>
  <c r="H229" i="1"/>
  <c r="H228" i="1"/>
  <c r="H227" i="1"/>
  <c r="H226" i="1"/>
  <c r="H225" i="1"/>
  <c r="H224" i="1"/>
  <c r="H223" i="1"/>
  <c r="H222" i="1"/>
  <c r="H221" i="1"/>
  <c r="H220" i="1"/>
  <c r="H219" i="1"/>
  <c r="H218" i="1"/>
  <c r="H215" i="1"/>
  <c r="H214" i="1"/>
  <c r="H213" i="1"/>
  <c r="H212" i="1"/>
  <c r="H211" i="1"/>
  <c r="H210" i="1"/>
  <c r="H209" i="1"/>
  <c r="H208" i="1"/>
  <c r="H207" i="1"/>
  <c r="H206" i="1"/>
  <c r="H205" i="1"/>
  <c r="H204" i="1"/>
  <c r="H203" i="1"/>
  <c r="H202" i="1"/>
  <c r="H201" i="1"/>
  <c r="H200" i="1"/>
  <c r="H197" i="1"/>
  <c r="H196" i="1"/>
  <c r="H195" i="1"/>
  <c r="H194" i="1"/>
  <c r="H193" i="1"/>
  <c r="H192" i="1"/>
  <c r="H190" i="1"/>
  <c r="H189" i="1"/>
  <c r="H188" i="1"/>
  <c r="H187" i="1"/>
  <c r="H186" i="1"/>
  <c r="H185" i="1"/>
  <c r="H183" i="1"/>
  <c r="H182" i="1"/>
  <c r="H181" i="1"/>
  <c r="H180" i="1"/>
  <c r="H179" i="1"/>
  <c r="H171" i="1"/>
  <c r="H170" i="1"/>
  <c r="H169" i="1"/>
  <c r="H168" i="1"/>
  <c r="H167" i="1"/>
  <c r="H166" i="1"/>
  <c r="H165" i="1"/>
  <c r="H164" i="1"/>
  <c r="H163" i="1"/>
  <c r="H162" i="1"/>
  <c r="H161" i="1"/>
  <c r="H160" i="1"/>
  <c r="H159" i="1"/>
  <c r="H158" i="1"/>
  <c r="H157" i="1"/>
  <c r="H156" i="1"/>
  <c r="H155" i="1"/>
  <c r="H154" i="1"/>
  <c r="H153" i="1"/>
  <c r="H152" i="1"/>
  <c r="H151" i="1"/>
  <c r="H150" i="1"/>
  <c r="H149" i="1"/>
  <c r="H148" i="1"/>
  <c r="H147" i="1"/>
  <c r="H146" i="1"/>
  <c r="H145" i="1"/>
  <c r="H144" i="1"/>
  <c r="H143" i="1"/>
  <c r="H142" i="1"/>
  <c r="H141" i="1"/>
  <c r="H140" i="1"/>
  <c r="H139" i="1"/>
  <c r="H138" i="1"/>
  <c r="H137" i="1"/>
  <c r="H136" i="1"/>
  <c r="H135" i="1"/>
  <c r="H134" i="1"/>
  <c r="H133" i="1"/>
  <c r="H132" i="1"/>
  <c r="H131" i="1"/>
  <c r="H130" i="1"/>
  <c r="H129" i="1"/>
  <c r="H128" i="1"/>
  <c r="H127" i="1"/>
  <c r="H126" i="1"/>
  <c r="H125" i="1"/>
  <c r="H124" i="1"/>
  <c r="H123" i="1"/>
  <c r="H122" i="1"/>
  <c r="H121" i="1"/>
  <c r="H120" i="1"/>
  <c r="H119" i="1"/>
  <c r="H118" i="1"/>
  <c r="H117" i="1"/>
  <c r="H116" i="1"/>
  <c r="H115" i="1"/>
  <c r="H114" i="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9" i="1"/>
  <c r="I364" i="1"/>
  <c r="I363" i="1" s="1"/>
  <c r="G364" i="1"/>
  <c r="G363" i="1" s="1"/>
  <c r="J364" i="1"/>
  <c r="J363" i="1" s="1"/>
  <c r="H331" i="1" l="1"/>
  <c r="K288" i="1"/>
  <c r="H288" i="1"/>
  <c r="F331" i="1"/>
  <c r="F364" i="1"/>
  <c r="F363" i="1" s="1"/>
  <c r="E354" i="1"/>
  <c r="E353" i="1" s="1"/>
  <c r="D353" i="1"/>
  <c r="D331" i="1" s="1"/>
  <c r="J353" i="1"/>
  <c r="J331" i="1" s="1"/>
  <c r="C353" i="1"/>
  <c r="C331" i="1" s="1"/>
  <c r="K353" i="1" l="1"/>
  <c r="K331" i="1" s="1"/>
  <c r="D286" i="1"/>
  <c r="C286" i="1"/>
  <c r="E229" i="1"/>
  <c r="E228" i="1" s="1"/>
  <c r="D228" i="1"/>
  <c r="J228" i="1"/>
  <c r="K228" i="1" s="1"/>
  <c r="C228" i="1"/>
  <c r="E227" i="1"/>
  <c r="E226" i="1" s="1"/>
  <c r="D226" i="1"/>
  <c r="J226" i="1"/>
  <c r="K226" i="1" s="1"/>
  <c r="C226" i="1"/>
  <c r="D208" i="1"/>
  <c r="E208" i="1"/>
  <c r="J208" i="1"/>
  <c r="K208" i="1" s="1"/>
  <c r="C208" i="1"/>
  <c r="F178" i="1"/>
  <c r="F174" i="1" s="1"/>
  <c r="E203" i="1"/>
  <c r="E202" i="1" s="1"/>
  <c r="D202" i="1"/>
  <c r="J202" i="1"/>
  <c r="J174" i="1" s="1"/>
  <c r="C202" i="1"/>
  <c r="G173" i="1"/>
  <c r="G172" i="1" s="1"/>
  <c r="I173" i="1"/>
  <c r="I172" i="1" s="1"/>
  <c r="D78" i="1"/>
  <c r="G78" i="1"/>
  <c r="H78" i="1"/>
  <c r="I78" i="1"/>
  <c r="J78" i="1"/>
  <c r="K78" i="1"/>
  <c r="C78" i="1"/>
  <c r="D8" i="1"/>
  <c r="G8" i="1"/>
  <c r="H8" i="1"/>
  <c r="I8" i="1"/>
  <c r="J8" i="1"/>
  <c r="K8" i="1"/>
  <c r="C8" i="1"/>
  <c r="D174" i="1" l="1"/>
  <c r="D173" i="1" s="1"/>
  <c r="D172" i="1" s="1"/>
  <c r="C174" i="1"/>
  <c r="C173" i="1" s="1"/>
  <c r="C172" i="1" s="1"/>
  <c r="K202" i="1"/>
  <c r="J173" i="1"/>
  <c r="J172" i="1" s="1"/>
  <c r="C7" i="1"/>
  <c r="E286" i="1"/>
  <c r="J7" i="1"/>
  <c r="D7" i="1"/>
  <c r="H178" i="1"/>
  <c r="H174" i="1" s="1"/>
  <c r="F173" i="1"/>
  <c r="K7" i="1"/>
  <c r="G7" i="1"/>
  <c r="G366" i="1" s="1"/>
  <c r="H7" i="1"/>
  <c r="I7" i="1"/>
  <c r="I366" i="1" s="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8" i="1"/>
  <c r="E179" i="1"/>
  <c r="E180" i="1"/>
  <c r="E181" i="1"/>
  <c r="E182" i="1"/>
  <c r="E183" i="1"/>
  <c r="E185" i="1"/>
  <c r="E186" i="1"/>
  <c r="E187" i="1"/>
  <c r="E188" i="1"/>
  <c r="E189" i="1"/>
  <c r="E190" i="1"/>
  <c r="E192" i="1"/>
  <c r="E193" i="1"/>
  <c r="E194" i="1"/>
  <c r="E195" i="1"/>
  <c r="E196" i="1"/>
  <c r="E197" i="1"/>
  <c r="E200" i="1"/>
  <c r="E201" i="1"/>
  <c r="E204" i="1"/>
  <c r="E205" i="1"/>
  <c r="E206" i="1"/>
  <c r="E207" i="1"/>
  <c r="E210" i="1"/>
  <c r="E211" i="1"/>
  <c r="E212" i="1"/>
  <c r="E213" i="1"/>
  <c r="E214" i="1"/>
  <c r="E215" i="1"/>
  <c r="E218" i="1"/>
  <c r="E219" i="1"/>
  <c r="E220" i="1"/>
  <c r="E221" i="1"/>
  <c r="E222" i="1"/>
  <c r="E223" i="1"/>
  <c r="E224" i="1"/>
  <c r="E225" i="1"/>
  <c r="E234" i="1"/>
  <c r="E235" i="1"/>
  <c r="E236" i="1"/>
  <c r="E237" i="1"/>
  <c r="E243" i="1"/>
  <c r="E246" i="1"/>
  <c r="E247" i="1"/>
  <c r="E248" i="1"/>
  <c r="E249" i="1"/>
  <c r="E250" i="1"/>
  <c r="E251" i="1"/>
  <c r="E252" i="1"/>
  <c r="E255" i="1"/>
  <c r="E256" i="1"/>
  <c r="E257" i="1"/>
  <c r="E258" i="1"/>
  <c r="E259" i="1"/>
  <c r="E260" i="1"/>
  <c r="E261" i="1"/>
  <c r="E262" i="1"/>
  <c r="E263" i="1"/>
  <c r="E264" i="1"/>
  <c r="E265" i="1"/>
  <c r="E266" i="1"/>
  <c r="E267" i="1"/>
  <c r="E268" i="1"/>
  <c r="E269" i="1"/>
  <c r="E270" i="1"/>
  <c r="E271" i="1"/>
  <c r="E272" i="1"/>
  <c r="E273" i="1"/>
  <c r="E274" i="1"/>
  <c r="E275" i="1"/>
  <c r="E276" i="1"/>
  <c r="E277" i="1"/>
  <c r="E278" i="1"/>
  <c r="E279" i="1"/>
  <c r="E280" i="1"/>
  <c r="E281" i="1"/>
  <c r="E282" i="1"/>
  <c r="E283" i="1"/>
  <c r="E284" i="1"/>
  <c r="E285" i="1"/>
  <c r="E289" i="1"/>
  <c r="E290" i="1"/>
  <c r="E291" i="1"/>
  <c r="E292" i="1"/>
  <c r="E293" i="1"/>
  <c r="E294" i="1"/>
  <c r="E297" i="1"/>
  <c r="E298" i="1"/>
  <c r="E299" i="1"/>
  <c r="E300" i="1"/>
  <c r="E301" i="1"/>
  <c r="E302" i="1"/>
  <c r="E303" i="1"/>
  <c r="E304" i="1"/>
  <c r="E305" i="1"/>
  <c r="E306" i="1"/>
  <c r="E307" i="1"/>
  <c r="E308" i="1"/>
  <c r="E309" i="1"/>
  <c r="E310" i="1"/>
  <c r="E311" i="1"/>
  <c r="E312" i="1"/>
  <c r="E313" i="1"/>
  <c r="E314" i="1"/>
  <c r="E315" i="1"/>
  <c r="E316" i="1"/>
  <c r="E317" i="1"/>
  <c r="E318" i="1"/>
  <c r="E319" i="1"/>
  <c r="E320" i="1"/>
  <c r="E321" i="1"/>
  <c r="E322" i="1"/>
  <c r="E323" i="1"/>
  <c r="E324" i="1"/>
  <c r="E325" i="1"/>
  <c r="E326" i="1"/>
  <c r="E327" i="1"/>
  <c r="E328" i="1"/>
  <c r="E329" i="1"/>
  <c r="E330" i="1"/>
  <c r="E332" i="1"/>
  <c r="E333" i="1"/>
  <c r="E334" i="1"/>
  <c r="E335" i="1"/>
  <c r="E336" i="1"/>
  <c r="E338" i="1"/>
  <c r="E339" i="1"/>
  <c r="E340" i="1"/>
  <c r="E341" i="1"/>
  <c r="E342" i="1"/>
  <c r="E343" i="1"/>
  <c r="E344" i="1"/>
  <c r="E347" i="1"/>
  <c r="E348" i="1"/>
  <c r="E349" i="1"/>
  <c r="E350" i="1"/>
  <c r="E351" i="1"/>
  <c r="E352" i="1"/>
  <c r="E355" i="1"/>
  <c r="E356" i="1"/>
  <c r="E357" i="1"/>
  <c r="E358" i="1"/>
  <c r="E359" i="1"/>
  <c r="E360" i="1"/>
  <c r="E361" i="1"/>
  <c r="E362" i="1"/>
  <c r="E365" i="1"/>
  <c r="E364" i="1" s="1"/>
  <c r="E363" i="1" s="1"/>
  <c r="J366" i="1" l="1"/>
  <c r="K174" i="1"/>
  <c r="K173" i="1" s="1"/>
  <c r="K172" i="1" s="1"/>
  <c r="K366" i="1" s="1"/>
  <c r="E174" i="1"/>
  <c r="E331" i="1"/>
  <c r="H173" i="1"/>
  <c r="H172" i="1" s="1"/>
  <c r="H366" i="1" s="1"/>
  <c r="C366" i="1"/>
  <c r="D366" i="1"/>
  <c r="E288" i="1"/>
  <c r="F78" i="1"/>
  <c r="F172" i="1"/>
  <c r="E78" i="1"/>
  <c r="E8" i="1"/>
  <c r="F8" i="1"/>
  <c r="E173" i="1" l="1"/>
  <c r="E172" i="1" s="1"/>
  <c r="F7" i="1"/>
  <c r="F366" i="1" s="1"/>
  <c r="E7" i="1"/>
  <c r="E366" i="1" l="1"/>
</calcChain>
</file>

<file path=xl/sharedStrings.xml><?xml version="1.0" encoding="utf-8"?>
<sst xmlns="http://schemas.openxmlformats.org/spreadsheetml/2006/main" count="736" uniqueCount="730">
  <si>
    <t>ККД</t>
  </si>
  <si>
    <t>ВИД ДОХОДОВ</t>
  </si>
  <si>
    <t>Сумма на 2021 год</t>
  </si>
  <si>
    <t>1</t>
  </si>
  <si>
    <t>2</t>
  </si>
  <si>
    <t>000 1 00 00000 00 0000 000</t>
  </si>
  <si>
    <t>НАЛОГОВЫЕ И НЕНАЛОГОВЫЕ ДОХОДЫ</t>
  </si>
  <si>
    <t>000 1 01 00000 00 0000 000</t>
  </si>
  <si>
    <t>НАЛОГИ НА ПРИБЫЛЬ, ДОХОДЫ</t>
  </si>
  <si>
    <t>000 1 01 01000 00 0000 110</t>
  </si>
  <si>
    <t>Налог на прибыль организаций</t>
  </si>
  <si>
    <t>000 1 01 01010 00 0000 110</t>
  </si>
  <si>
    <t>Налог на прибыль организаций, зачисляемый в бюджеты бюджетной системы Российской Федерации по соответствующим ставкам</t>
  </si>
  <si>
    <t>000 1 01 01012 02 0000 110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</si>
  <si>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</si>
  <si>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000 1 01 01014 02 0000 110</t>
  </si>
  <si>
    <t>Налог на прибыль организаций консолидированных групп налогоплательщиков, зачисляемый в бюджеты субъектов Российской Федерации</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</si>
  <si>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</si>
  <si>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</si>
  <si>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</si>
  <si>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</si>
  <si>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</si>
  <si>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</si>
  <si>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</si>
  <si>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</si>
  <si>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</si>
  <si>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</si>
  <si>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</si>
  <si>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</si>
  <si>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</si>
  <si>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</si>
  <si>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000 1 03 02100 01 0000 110</t>
  </si>
  <si>
    <t>Акцизы на пиво, производимое на территории Российской Федерации</t>
  </si>
  <si>
    <t>000 1 03 02140 01 0000 110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</si>
  <si>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</si>
  <si>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000 1 03 02142 01 0000 110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</si>
  <si>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</si>
  <si>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000 1 03 02143 01 0000 110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</si>
  <si>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</si>
  <si>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</si>
  <si>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</si>
  <si>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</si>
  <si>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</si>
  <si>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000 1 03 02232 01 0000 110</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</si>
  <si>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</si>
  <si>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</si>
  <si>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</si>
  <si>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</si>
  <si>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000 1 03 02242 01 0000 110</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</si>
  <si>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</si>
  <si>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</si>
  <si>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</si>
  <si>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</si>
  <si>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000 1 03 02252 01 0000 110</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</si>
  <si>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</si>
  <si>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</si>
  <si>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</si>
  <si>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</si>
  <si>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000 1 03 02262 01 0000 110</t>
  </si>
  <si>
    <t>000 1 06 00000 00 0000 000</t>
  </si>
  <si>
    <t>НАЛОГИ НА ИМУЩЕСТВО</t>
  </si>
  <si>
    <t>000 1 06 02000 02 0000 110</t>
  </si>
  <si>
    <t>Налог на имущество организаций</t>
  </si>
  <si>
    <t>000 1 06 02010 02 0000 110</t>
  </si>
  <si>
    <t>Налог на имущество организаций по имуществу, не входящему в Единую систему газоснабжения</t>
  </si>
  <si>
    <t>000 1 06 02020 02 0000 110</t>
  </si>
  <si>
    <t>Налог на имущество организаций по имуществу, входящему в Единую систему газоснабжения</t>
  </si>
  <si>
    <t>000 1 06 04000 02 0000 110</t>
  </si>
  <si>
    <t>Транспортный налог</t>
  </si>
  <si>
    <t>000 1 06 04011 02 0000 110</t>
  </si>
  <si>
    <t>Транспортный налог с организаций</t>
  </si>
  <si>
    <t>000 1 06 04012 02 0000 110</t>
  </si>
  <si>
    <t>Транспортный налог с физических лиц</t>
  </si>
  <si>
    <t>000 1 06 05000 02 0000 110</t>
  </si>
  <si>
    <t>Налог на игорный бизнес</t>
  </si>
  <si>
    <t>000 1 07 00000 00 0000 000</t>
  </si>
  <si>
    <t>НАЛОГИ, СБОРЫ И РЕГУЛЯРНЫЕ ПЛАТЕЖИ ЗА ПОЛЬЗОВАНИЕ ПРИРОДНЫМИ РЕСУРСАМИ</t>
  </si>
  <si>
    <t>000 1 07 01000 01 0000 110</t>
  </si>
  <si>
    <t>Налог на добычу полезных ископаемых</t>
  </si>
  <si>
    <t>000 1 07 01020 01 0000 110</t>
  </si>
  <si>
    <t>Налог на добычу общераспространенных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</si>
  <si>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</si>
  <si>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</si>
  <si>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000 1 07 04010 01 0000 110</t>
  </si>
  <si>
    <t>Сбор за пользование объектами животного мира</t>
  </si>
  <si>
    <t>000 1 07 04030 01 0000 110</t>
  </si>
  <si>
    <t>Сбор за пользование объектами водных биологических ресурсов (по внутренним водным объектам)</t>
  </si>
  <si>
    <t>000 1 08 00000 00 0000 000</t>
  </si>
  <si>
    <t>ГОСУДАРСТВЕННАЯ ПОШЛИНА</t>
  </si>
  <si>
    <t>000 1 08 06000 01 0000 110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</si>
  <si>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</si>
  <si>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000 1 08 07000 01 0000 110</t>
  </si>
  <si>
    <t>Государственная пошлина за государственную регистрацию, а также за совершение прочих юридически значимых действий</t>
  </si>
  <si>
    <t>000 1 08 07010 01 0000 110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</si>
  <si>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</si>
  <si>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000 1 08 07020 01 0000 110</t>
  </si>
  <si>
    <t>Государственная пошлина за государственную регистрацию прав, ограничений (обременений) прав на недвижимое имущество и сделок с ним</t>
  </si>
  <si>
    <t>000 1 08 07082 01 0000 110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</si>
  <si>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</si>
  <si>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000 1 08 07100 01 0000 110</t>
  </si>
  <si>
    <t>Государственная пошлина за выдачу и обмен паспорта гражданина Российской Федерации</t>
  </si>
  <si>
    <t>000 1 08 07110 01 0000 110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</si>
  <si>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</si>
  <si>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000 1 08 07120 01 0000 110</t>
  </si>
  <si>
    <t>Государственная пошлина за государственную регистрацию политических партий и региональных отделений политических партий</t>
  </si>
  <si>
    <t>000 1 08 07140 01 0000 110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</si>
  <si>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</si>
  <si>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000 1 08 07141 01 0000 110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</si>
  <si>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</si>
  <si>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000 1 08 07142 01 0000 110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</si>
  <si>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</si>
  <si>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000 1 08 07160 01 0000 110</t>
  </si>
  <si>
    <t>Государственная пошлина за выдачу уполномоченными органами исполнительной власти субъектов Российской Федерации учебным учреждениям образовательных свидетельств о соответствии требованиям оборудования и оснащенности образовательного процесса для рассмотрения соответствующими органами вопроса об аккредитации и выдачи указанным учреждениям лицензии на право подготовки трактористов и машинистов самоходных машин</t>
  </si>
  <si>
    <t>000 1 08 07172 01 0000 110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</si>
  <si>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</si>
  <si>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000 1 08 07340 01 0000 110</t>
  </si>
  <si>
    <t>Государственная пошлина за выдачу свидетельства о государственной аккредитации региональной спортивной федерации</t>
  </si>
  <si>
    <t>000 1 08 07380 01 0000 110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</si>
  <si>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</si>
  <si>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000 1 08 07390 01 0000 110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</si>
  <si>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</si>
  <si>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000 1 08 07400 01 0000 110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</si>
  <si>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</si>
  <si>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000 1 11 00000 00 0000 000</t>
  </si>
  <si>
    <t>ДОХОДЫ ОТ ИСПОЛЬЗОВАНИЯ ИМУЩЕСТВА, НАХОДЯЩЕГОСЯ В ГОСУДАРСТВЕННОЙ И МУНИЦИПАЛЬНОЙ СОБСТВЕННОСТИ</t>
  </si>
  <si>
    <t>000 1 11 01000 00 0000 120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</si>
  <si>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</si>
  <si>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</si>
  <si>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</si>
  <si>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000 1 11 02000 00 0000 120</t>
  </si>
  <si>
    <t>Доходы от размещения средств бюджетов</t>
  </si>
  <si>
    <t>000 1 11 02020 02 0000 120</t>
  </si>
  <si>
    <t>Доходы от размещения временно свободных средств бюджетов субъектов Российской Федерации</t>
  </si>
  <si>
    <t>000 1 11 03000 00 0000 120</t>
  </si>
  <si>
    <t>Проценты, полученные от предоставления бюджетных кредитов внутри страны</t>
  </si>
  <si>
    <t>000 1 11 03020 02 0000 120</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</si>
  <si>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</si>
  <si>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</si>
  <si>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</si>
  <si>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</si>
  <si>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</si>
  <si>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000 1 11 05032 02 0000 120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</si>
  <si>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</si>
  <si>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000 1 11 05072 02 0000 120</t>
  </si>
  <si>
    <t>Доходы от сдачи в аренду имущества, составляющего казну субъекта Российской Федерации (за исключением земельных участков)</t>
  </si>
  <si>
    <t>000 1 11 05300 00 0000 120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</si>
  <si>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</si>
  <si>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</si>
  <si>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</si>
  <si>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000 1 11 05322 02 0000 120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</si>
  <si>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</si>
  <si>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</si>
  <si>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</si>
  <si>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000 1 11 09042 02 0000 120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</si>
  <si>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</si>
  <si>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000 1 12 00000 00 0000 000</t>
  </si>
  <si>
    <t>ПЛАТЕЖИ ПРИ ПОЛЬЗОВАНИИ ПРИРОДНЫМИ РЕСУРСАМИ</t>
  </si>
  <si>
    <t>000 1 12 02000 00 0000 120</t>
  </si>
  <si>
    <t>Платежи при пользовании недрами</t>
  </si>
  <si>
    <t>000 1 12 02012 01 0000 120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</si>
  <si>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</si>
  <si>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000 1 12 02030 01 0000 120</t>
  </si>
  <si>
    <t>Регулярные платежи за пользование недрами при пользовании недрами на территории Российской Федерации</t>
  </si>
  <si>
    <t>000 1 12 02052 01 0000 120</t>
  </si>
  <si>
    <t>000 1 12 02102 02 0000 120</t>
  </si>
  <si>
    <t>Сборы за участие в конкурсе (аукционе) на право пользования участками недр местного значения</t>
  </si>
  <si>
    <t>000 1 12 04000 00 0000 120</t>
  </si>
  <si>
    <t>Плата за использование лесов</t>
  </si>
  <si>
    <t>000 1 12 04013 02 0000 120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</si>
  <si>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</si>
  <si>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000 1 12 04014 02 0000 120</t>
  </si>
  <si>
    <t>Плата за использование лесов, расположенных на землях лесного фонда, в части, превышающей минимальный размер арендной платы</t>
  </si>
  <si>
    <t>000 1 12 04015 02 0000 120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</si>
  <si>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</si>
  <si>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000 1 13 00000 00 0000 000</t>
  </si>
  <si>
    <t>ДОХОДЫ ОТ ОКАЗАНИЯ ПЛАТНЫХ УСЛУГ И КОМПЕНСАЦИИ ЗАТРАТ ГОСУДАРСТВА</t>
  </si>
  <si>
    <t>000 1 13 01000 00 0000 130</t>
  </si>
  <si>
    <t>Доходы от оказания платных услуг (работ)</t>
  </si>
  <si>
    <t>000 1 13 01031 01 0000 130</t>
  </si>
  <si>
    <t>Плата за предоставление сведений из Единого государственного реестра недвижимости</t>
  </si>
  <si>
    <t>000 1 13 01410 01 0000 130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</si>
  <si>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</si>
  <si>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000 1 13 01520 02 0000 130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</si>
  <si>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</si>
  <si>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000 1 13 01990 00 0000 130</t>
  </si>
  <si>
    <t>Прочие доходы от оказания платных услуг (работ)</t>
  </si>
  <si>
    <t>000 1 13 01992 02 0000 130</t>
  </si>
  <si>
    <t>Прочие доходы от оказания платных услуг (работ) получателями средств бюджетов субъектов Российской Федерации</t>
  </si>
  <si>
    <t>000 1 13 02000 00 0000 130</t>
  </si>
  <si>
    <t>Доходы от компенсации затрат государства</t>
  </si>
  <si>
    <t>000 1 13 02062 02 0000 130</t>
  </si>
  <si>
    <t>Доходы, поступающие в порядке возмещения расходов, понесенных в связи с эксплуатацией имущества субъектов Российской Федерации</t>
  </si>
  <si>
    <t>000 1 13 02990 00 0000 130</t>
  </si>
  <si>
    <t>Прочие доходы от компенсации затрат государства</t>
  </si>
  <si>
    <t>000 1 13 02992 02 0000 130</t>
  </si>
  <si>
    <t>Прочие доходы от компенсации затрат бюджетов субъектов Российской Федерации</t>
  </si>
  <si>
    <t>000 1 14 00000 00 0000 000</t>
  </si>
  <si>
    <t>ДОХОДЫ ОТ ПРОДАЖИ МАТЕРИАЛЬНЫХ И НЕМАТЕРИАЛЬНЫХ АКТИВОВ</t>
  </si>
  <si>
    <t>000 1 14 01000 00 0000 410</t>
  </si>
  <si>
    <t>Доходы от продажи квартир</t>
  </si>
  <si>
    <t>000 1 14 01020 02 0000 410</t>
  </si>
  <si>
    <t>Доходы от продажи квартир, находящихся в собственности субъектов Российской Федерации</t>
  </si>
  <si>
    <t>000 1 14 02000 00 0000 000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</si>
  <si>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</si>
  <si>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000 1 14 02020 02 0000 410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</si>
  <si>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</si>
  <si>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000 1 14 02023 02 0000 410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</si>
  <si>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</si>
  <si>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000 1 15 00000 00 0000 000</t>
  </si>
  <si>
    <t>АДМИНИСТРАТИВНЫЕ ПЛАТЕЖИ И СБОРЫ</t>
  </si>
  <si>
    <t>000 1 15 02000 00 0000 140</t>
  </si>
  <si>
    <t>Платежи, взимаемые государственными и муниципальными органами (организациями) за выполнение определенных функций</t>
  </si>
  <si>
    <t>000 1 15 02020 02 0000 140</t>
  </si>
  <si>
    <t>Платежи, взимаемые государственными органами (организациями) субъектов Российской Федерации за выполнение определенных функций</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</si>
  <si>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</si>
  <si>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</si>
  <si>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</si>
  <si>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</si>
  <si>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</si>
  <si>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</si>
  <si>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</si>
  <si>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</si>
  <si>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</si>
  <si>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</si>
  <si>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000 2 02 20000 00 0000 150</t>
  </si>
  <si>
    <t>Субсидии бюджетам бюджетной системы Российской Федерации (межбюджетные субсидии)</t>
  </si>
  <si>
    <t>000 2 02 25028 00 0000 150</t>
  </si>
  <si>
    <t>Субсидии бюджетам на поддержку региональных проектов в сфере информационных технологий</t>
  </si>
  <si>
    <t>000 2 02 25028 02 0000 150</t>
  </si>
  <si>
    <t>Субсидии бюджетам субъектов Российской Федерации на поддержку региональных проектов в сфере информационных технологий</t>
  </si>
  <si>
    <t>000 2 02 25066 02 0000 150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</si>
  <si>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</si>
  <si>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000 2 02 25081 00 0000 150</t>
  </si>
  <si>
    <t>000 2 02 25081 02 0000 150</t>
  </si>
  <si>
    <t>000 2 02 25082 02 0000 150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</si>
  <si>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</si>
  <si>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000 2 02 25086 00 0000 150</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</si>
  <si>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</si>
  <si>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</si>
  <si>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</si>
  <si>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000 2 02 25097 00 0000 150</t>
  </si>
  <si>
    <t>000 2 02 25097 02 0000 150</t>
  </si>
  <si>
    <t>000 2 02 25114 00 0000 150</t>
  </si>
  <si>
    <t>000 2 02 25114 02 0000 150</t>
  </si>
  <si>
    <t>000 2 02 25138 00 0000 150</t>
  </si>
  <si>
    <t>Субсидии бюджетам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</si>
  <si>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000 2 02 25138 02 0000 150</t>
  </si>
  <si>
    <t>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</si>
  <si>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000 2 02 25201 00 0000 150</t>
  </si>
  <si>
    <t>Субсидии бюджетам на развитие паллиативной медицинской помощи</t>
  </si>
  <si>
    <t>000 2 02 25201 02 0000 150</t>
  </si>
  <si>
    <t>Субсидии бюджетам субъектов Российской Федерации на развитие паллиативной медицинской помощи</t>
  </si>
  <si>
    <t>000 2 02 25202 00 0000 150</t>
  </si>
  <si>
    <t>Субсидии бюджетам на реализацию мероприятий по предупреждению и борьбе с социально значимыми инфекционными заболеваниями</t>
  </si>
  <si>
    <t>000 2 02 25202 02 0000 150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</si>
  <si>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</si>
  <si>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000 2 02 25228 00 0000 150</t>
  </si>
  <si>
    <t>Субсидии бюджетам на оснащение объектов спортивной инфраструктуры спортивно-технологическим оборудованием</t>
  </si>
  <si>
    <t>000 2 02 25228 02 0000 150</t>
  </si>
  <si>
    <t>Субсидии бюджетам субъектов Российской Федерации на оснащение объектов спортивной инфраструктуры спортивно-технологическим оборудованием</t>
  </si>
  <si>
    <t>000 2 02 25229 00 0000 150</t>
  </si>
  <si>
    <t>Субсидии бюджетам на приобретение спортивного оборудования и инвентаря для приведения организаций спортивной подготовки в нормативное состояние</t>
  </si>
  <si>
    <t>000 2 02 25229 02 0000 150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</si>
  <si>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</si>
  <si>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000 2 02 25232 00 0000 150</t>
  </si>
  <si>
    <t>Субсидии бюджетам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</si>
  <si>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000 2 02 25232 02 0000 150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</si>
  <si>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</si>
  <si>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000 2 02 25243 00 0000 150</t>
  </si>
  <si>
    <t>Субсидии бюджетам на строительство и реконструкцию (модернизацию) объектов питьевого водоснабжения</t>
  </si>
  <si>
    <t>000 2 02 25243 02 0000 150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</si>
  <si>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</si>
  <si>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000 2 02 25402 02 0000 150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</si>
  <si>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</si>
  <si>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</si>
  <si>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</si>
  <si>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000 2 02 25466 00 0000 150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</si>
  <si>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</si>
  <si>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</si>
  <si>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</si>
  <si>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000 2 02 25497 00 0000 150</t>
  </si>
  <si>
    <t>Субсидии бюджетам на реализацию мероприятий по обеспечению жильем молодых семей</t>
  </si>
  <si>
    <t>000 2 02 25497 02 0000 150</t>
  </si>
  <si>
    <t>Субсидии бюджетам субъектов Российской Федерации на реализацию мероприятий по обеспечению жильем молодых семей</t>
  </si>
  <si>
    <t>000 2 02 25514 00 0000 150</t>
  </si>
  <si>
    <t>Субсидии бюджетам на реализацию мероприятий в сфере реабилитации и абилитации инвалидов</t>
  </si>
  <si>
    <t>Субсидии бюджетам субъектов Российской Федерации на реализацию мероприятий в сфере реабилитации и абилитации инвалидов</t>
  </si>
  <si>
    <t>000 2 02 25515 00 0000 150</t>
  </si>
  <si>
    <t>Субсидии бюджетам на поддержку экономического и социального развития коренных малочисленных народов Севера, Сибири и Дальнего Востока</t>
  </si>
  <si>
    <t>000 2 02 25515 02 0000 150</t>
  </si>
  <si>
    <t>Субсидии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t>
  </si>
  <si>
    <t>000 2 02 25517 00 0000 150</t>
  </si>
  <si>
    <t>Субсидии бюджетам на поддержку творческой деятельности и техническое оснащение детских и кукольных театров</t>
  </si>
  <si>
    <t>000 2 02 25517 02 0000 150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</si>
  <si>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</si>
  <si>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000 2 02 25519 00 0000 150</t>
  </si>
  <si>
    <t>000 2 02 25519 02 0000 150</t>
  </si>
  <si>
    <t>000 2 02 25520 00 0000 150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</si>
  <si>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</si>
  <si>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000 2 02 25520 02 0000 150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</si>
  <si>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</si>
  <si>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000 2 02 25527 00 0000 150</t>
  </si>
  <si>
    <t>000 2 02 25527 02 0000 150</t>
  </si>
  <si>
    <t>000 2 02 25554 02 0000 150</t>
  </si>
  <si>
    <t>000 2 02 25555 00 0000 150</t>
  </si>
  <si>
    <t>Субсидии бюджетам на реализацию программ формирования современной городской среды</t>
  </si>
  <si>
    <t>000 2 02 25555 02 0000 150</t>
  </si>
  <si>
    <t>Субсидии бюджетам субъектов Российской Федерации на реализацию программ формирования современной городской среды</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</si>
  <si>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</si>
  <si>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</si>
  <si>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</si>
  <si>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</si>
  <si>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000 2 02 35118 02 0000 150</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</si>
  <si>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</si>
  <si>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</si>
  <si>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</si>
  <si>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</si>
  <si>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</si>
  <si>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000 2 02 35128 02 0000 150</t>
  </si>
  <si>
    <t>Субвенции бюджетам субъектов Российской Федерации на осуществление отдельных полномочий в области водных отношений</t>
  </si>
  <si>
    <t>000 2 02 35129 02 0000 150</t>
  </si>
  <si>
    <t>Субвенции бюджетам субъектов Российской Федерации на осуществление отдельных полномочий в области лесных отношений</t>
  </si>
  <si>
    <t>000 2 02 35135 00 0000 150</t>
  </si>
  <si>
    <t>000 2 02 35135 02 0000 150</t>
  </si>
  <si>
    <t>000 2 02 35137 00 0000 150</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</si>
  <si>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</si>
  <si>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000 2 02 35137 02 0000 150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</si>
  <si>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</si>
  <si>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000 2 02 35176 00 0000 150</t>
  </si>
  <si>
    <t>000 2 02 35176 02 0000 150</t>
  </si>
  <si>
    <t>000 2 02 35220 00 0000 150</t>
  </si>
  <si>
    <t>000 2 02 35220 02 0000 150</t>
  </si>
  <si>
    <t>000 2 02 35240 00 0000 150</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</si>
  <si>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</si>
  <si>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</si>
  <si>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</si>
  <si>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000 2 02 35250 00 0000 150</t>
  </si>
  <si>
    <t>Субвенции бюджетам на оплату жилищно-коммунальных услуг отдельным категориям граждан</t>
  </si>
  <si>
    <t>000 2 02 35250 02 0000 150</t>
  </si>
  <si>
    <t>Субвенции бюджетам субъектов Российской Федерации на оплату жилищно-коммунальных услуг отдельным категориям граждан</t>
  </si>
  <si>
    <t>000 2 02 35260 00 0000 150</t>
  </si>
  <si>
    <t>Субвенции бюджетам на выплату единовременного пособия при всех формах устройства детей, лишенных родительского попечения, в семью</t>
  </si>
  <si>
    <t>000 2 02 35260 02 0000 150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</si>
  <si>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</si>
  <si>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000 2 02 35270 00 0000 150</t>
  </si>
  <si>
    <t>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</si>
  <si>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000 2 02 35270 02 0000 150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</si>
  <si>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</si>
  <si>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000 2 02 35280 00 0000 150</t>
  </si>
  <si>
    <t>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</si>
  <si>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000 2 02 35280 02 0000 150</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</si>
  <si>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</si>
  <si>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000 2 02 35290 02 0000 150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</si>
  <si>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</si>
  <si>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000 2 02 35380 00 0000 150</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</si>
  <si>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</si>
  <si>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000 2 02 35380 02 0000 150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</si>
  <si>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</si>
  <si>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000 2 02 35429 00 0000 150</t>
  </si>
  <si>
    <t>Субвенции бюджетам на увеличение площади лесовосстановления</t>
  </si>
  <si>
    <t>000 2 02 35429 02 0000 150</t>
  </si>
  <si>
    <t>Субвенции бюджетам субъектов Российской Федерации на увеличение площади лесовосстановления</t>
  </si>
  <si>
    <t>000 2 02 35430 00 0000 150</t>
  </si>
  <si>
    <t>Субвенции бюджетам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</si>
  <si>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000 2 02 35430 02 0000 150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</si>
  <si>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</si>
  <si>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000 2 02 35432 00 0000 150</t>
  </si>
  <si>
    <t>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</si>
  <si>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000 2 02 35432 02 0000 150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</si>
  <si>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</si>
  <si>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000 2 02 35460 00 0000 150</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</si>
  <si>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</si>
  <si>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000 2 02 35460 02 0000 150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</si>
  <si>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</si>
  <si>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000 2 02 35573 00 0000 150</t>
  </si>
  <si>
    <t>Субвенции бюджетам на осуществление ежемесячной выплаты в связи с рождением (усыновлением) первого ребенка</t>
  </si>
  <si>
    <t>000 2 02 35573 02 0000 150</t>
  </si>
  <si>
    <t>Субвенции бюджетам субъектов Российской Федерации на осуществление ежемесячной выплаты в связи с рождением (усыновлением) первого ребенка</t>
  </si>
  <si>
    <t>000 2 02 35900 02 0000 150</t>
  </si>
  <si>
    <t>Единая субвенция бюджетам субъектов Российской Федерации и бюджету г. Байконура</t>
  </si>
  <si>
    <t>000 2 02 40000 00 0000 150</t>
  </si>
  <si>
    <t>Иные межбюджетные трансферты</t>
  </si>
  <si>
    <t>000 2 02 45141 02 0000 150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</si>
  <si>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</si>
  <si>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000 2 02 45142 02 0000 150</t>
  </si>
  <si>
    <t>000 2 02 45161 00 0000 150</t>
  </si>
  <si>
    <t>Межбюджетные трансферты, передаваемые бюджетам на реализацию отдельных полномочий в области лекарственного обеспечения</t>
  </si>
  <si>
    <t>000 2 02 45161 02 0000 150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</si>
  <si>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</si>
  <si>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000 2 02 45190 02 0000 150</t>
  </si>
  <si>
    <t>000 2 02 45191 00 0000 150</t>
  </si>
  <si>
    <t>Межбюджетные трансферты, передаваемые бюджетам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</si>
  <si>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000 2 02 45191 02 0000 150</t>
  </si>
  <si>
    <t>Межбюджетные трансферты,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</si>
  <si>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000 2 02 45192 00 0000 150</t>
  </si>
  <si>
    <t>Межбюджетные трансферты, передаваемые бюджетам на оснащение оборудованием региональных сосудистых центров и первичных сосудистых отделений</t>
  </si>
  <si>
    <t>000 2 02 45192 02 0000 150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</si>
  <si>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</si>
  <si>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000 2 02 45216 00 0000 150</t>
  </si>
  <si>
    <t>000 2 02 45216 02 0000 150</t>
  </si>
  <si>
    <t>000 2 02 45393 00 0000 150</t>
  </si>
  <si>
    <t>000 2 02 45393 02 0000 150</t>
  </si>
  <si>
    <t>000 2 02 45433 00 0000 150</t>
  </si>
  <si>
    <t>Межбюджетные трансферты, передаваемые бюджетам на возмещение части затрат на уплату процентов по инвестиционным кредитам (займам) в агропромышленном комплексе</t>
  </si>
  <si>
    <t>000 2 02 45433 02 0000 150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</si>
  <si>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</si>
  <si>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000 2 02 45468 00 0000 150</t>
  </si>
  <si>
    <t>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</si>
  <si>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</si>
  <si>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</si>
  <si>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000 2 02 45476 00 0000 150</t>
  </si>
  <si>
    <t>Межбюджетные трансферты, передаваемые бюджетам на осуществление медицинской деятельности, связанной с донорством органов человека в целях трансплантации (пересадки)</t>
  </si>
  <si>
    <t>000 2 02 45476 02 0000 150</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</si>
  <si>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</si>
  <si>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000 2 02 49999 00 0000 150</t>
  </si>
  <si>
    <t>Прочие межбюджетные трансферты, передаваемые бюджетам</t>
  </si>
  <si>
    <t>000 2 02 49999 02 0000 150</t>
  </si>
  <si>
    <t>Прочие межбюджетные трансферты, передаваемые бюджетам субъектов Российской Федерации</t>
  </si>
  <si>
    <t>000 2 03 00000 00 0000 000</t>
  </si>
  <si>
    <t>БЕЗВОЗМЕЗДНЫЕ ПОСТУПЛЕНИЯ ОТ ГОСУДАРСТВЕННЫХ (МУНИЦИПАЛЬНЫХ) ОРГАНИЗАЦИЙ</t>
  </si>
  <si>
    <t>000 2 03 02000 02 0000 150</t>
  </si>
  <si>
    <t>Безвозмездные поступления от государственных (муниципальных) организаций в бюджеты субъектов Российской Федерации</t>
  </si>
  <si>
    <t>000 2 03 02040 02 0000 150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</si>
  <si>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</si>
  <si>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Приложение 1 к пояснительной записке</t>
  </si>
  <si>
    <t>Сумма на 2022 год</t>
  </si>
  <si>
    <t>000 1 03 02190 01 0000 110</t>
  </si>
  <si>
    <t>000 1 03 02200 01 0000 110</t>
  </si>
  <si>
    <t>000 1 03 02210 01 0000 110</t>
  </si>
  <si>
    <t>000 1 08 07080 01 0000 110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</si>
  <si>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</si>
  <si>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000 1 08 07170 01 0000 110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</si>
  <si>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</si>
  <si>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</si>
  <si>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</si>
  <si>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000 1 11 05030 00 0000 120</t>
  </si>
  <si>
    <t>000 1 11 05070 00 0000 120</t>
  </si>
  <si>
    <t>Доходы от сдачи в аренду имущества, составляющего государственную (муниципальную) казну (за исключением земельных участков)</t>
  </si>
  <si>
    <t>000 1 11 09040 00 0000 120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</si>
  <si>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</si>
  <si>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000 1 12 02010 01 0000 120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</si>
  <si>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</si>
  <si>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000 1 12 02050 01 0000 120</t>
  </si>
  <si>
    <t>000 1 12 02100 00 0000 120</t>
  </si>
  <si>
    <t>Сборы за участие в конкурсе (аукционе) на право пользования участками недр</t>
  </si>
  <si>
    <t>000 1 12 04010 00 0000 120</t>
  </si>
  <si>
    <t>Плата за использование лесов, расположенных на землях лесного фонда</t>
  </si>
  <si>
    <t>000 1 13 01400 01 0000 130</t>
  </si>
  <si>
    <t>Плата за предоставление сведений, документов, содержащихся в государственных реестрах (регистрах)</t>
  </si>
  <si>
    <t>000 1 13 01500 00 0000 130</t>
  </si>
  <si>
    <t>Плата за оказание услуг по присоединению объектов дорожного сервиса к автомобильным дорогам общего пользования</t>
  </si>
  <si>
    <t>000 1 13 02060 00 0000 130</t>
  </si>
  <si>
    <t>Доходы, поступающие в порядке возмещения расходов, понесенных в связи с эксплуатацией имущества</t>
  </si>
  <si>
    <t>000 1 14 02020 02 0000 440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</si>
  <si>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</si>
  <si>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000 1 14 02022 02 0000 440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</si>
  <si>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</si>
  <si>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000 1 14 02023 02 0000 440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</si>
  <si>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</si>
  <si>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000 1 16 01000 01 0000 140</t>
  </si>
  <si>
    <t>Административные штрафы, установленные Кодексом Российской Федерации об административных правонарушениях</t>
  </si>
  <si>
    <t>000 1 16 01120 01 0000 140</t>
  </si>
  <si>
    <t>000 1 16 01121 01 0000 140</t>
  </si>
  <si>
    <t>000 1 16 07000 01 0000 140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</si>
  <si>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</si>
  <si>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</si>
  <si>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</si>
  <si>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000 1 16 07010 02 0000 140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</si>
  <si>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</si>
  <si>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000 1 16 07090 00 0000 140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</si>
  <si>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</si>
  <si>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000 1 16 07090 02 0000 140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</si>
  <si>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</si>
  <si>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000 1 16 10000 00 0000 140</t>
  </si>
  <si>
    <t>Платежи в целях возмещения причиненного ущерба (убытков)</t>
  </si>
  <si>
    <t>000 1 16 10020 02 0000 140</t>
  </si>
  <si>
    <t>Платежи по искам о возмещении ущерба, а также платежи, уплачиваемые при добровольном возмещении ущерба, причиненного имуществу, находящегося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</si>
  <si>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000 1 16 10021 02 0000 140</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</si>
  <si>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</si>
  <si>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000 1 16 10022 02 0000 140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</si>
  <si>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</si>
  <si>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000 1 16 10050 00 0000 140</t>
  </si>
  <si>
    <t>Платежи в целях возмещения убытков, причиненных уклонением от заключения государственного контракта</t>
  </si>
  <si>
    <t>000 1 16 10056 02 0000 140</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</si>
  <si>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</si>
  <si>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000 1 16 11000 01 0000 140</t>
  </si>
  <si>
    <t>Платежи, уплачиваемые в целях возмещения вреда</t>
  </si>
  <si>
    <t>000 1 16 11060 01 0000 140</t>
  </si>
  <si>
    <t>Платежи, уплачиваемые в целях возмещения вреда, причиняемого автомобильным дорогам</t>
  </si>
  <si>
    <t>000 1 16 11063 01 0000 140</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</si>
  <si>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</si>
  <si>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000 1 17 05000 00 0000 180</t>
  </si>
  <si>
    <t>Прочие неналоговые доходы</t>
  </si>
  <si>
    <t>000 2 02 25169 00 0000 150</t>
  </si>
  <si>
    <t>000 2 02 25169 02 0000 150</t>
  </si>
  <si>
    <t>000 2 02 25178 00 0000 150</t>
  </si>
  <si>
    <t>Субсидии бюджетам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t>
  </si>
  <si>
    <t>000 2 02 25178 02 0000 150</t>
  </si>
  <si>
    <t>Субсидии бюджетам субъектов Российской Федерации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t>
  </si>
  <si>
    <t>000 2 02 25187 00 0000 150</t>
  </si>
  <si>
    <t>000 2 02 25187 02 0000 150</t>
  </si>
  <si>
    <t>000 2 02 25210 00 0000 150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</si>
  <si>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</si>
  <si>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000 2 02 25210 02 0000 150</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</si>
  <si>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</si>
  <si>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000 2 02 25480 02 0000 150</t>
  </si>
  <si>
    <t>Субсидии бюджетам субъектов Российской Федерации на создание системы поддержки фермеров и развитие сельской кооперации</t>
  </si>
  <si>
    <t>000 2 02 25502 00 0000 150</t>
  </si>
  <si>
    <t>Субсидии бюджетам на стимулирование развития приоритетных подотраслей агропромышленного комплекса и развитие малых форм хозяйствования</t>
  </si>
  <si>
    <t>000 2 02 25502 02 0000 150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</si>
  <si>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</si>
  <si>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000 2 02 25508 00 0000 150</t>
  </si>
  <si>
    <t>Субсидии бюджетам на поддержку сельскохозяйственного производства по отдельным подотраслям растениеводства и животноводства</t>
  </si>
  <si>
    <t>000 2 02 25508 02 0000 150</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</si>
  <si>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</si>
  <si>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Субсидии бюджетам на государственную поддержку малого и среднего предпринимательства в субъектах Российской Федерации</t>
  </si>
  <si>
    <t>Субсидии бюджетам субъектов Российской Федерации на государственную поддержку малого и среднего предпринимательства в субъектах Российской Федерации</t>
  </si>
  <si>
    <t>000 2 02 35469 00 0000 150</t>
  </si>
  <si>
    <t>Субвенции бюджетам на проведение Всероссийской переписи населения 2020 года</t>
  </si>
  <si>
    <t>000 2 02 35469 02 0000 150</t>
  </si>
  <si>
    <t>Субвенции бюджетам субъектов Российской Федерации на проведение Всероссийской переписи населения 2020 года</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</si>
  <si>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</si>
  <si>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000 2 02 45296 00 0000 150</t>
  </si>
  <si>
    <t>000 2 02 45296 02 0000 150</t>
  </si>
  <si>
    <t>000 2 02 45454 00 0000 150</t>
  </si>
  <si>
    <t>Межбюджетные трансферты, передаваемые бюджетам на создание модельных муниципальных библиотек</t>
  </si>
  <si>
    <t>000 2 02 45454 02 0000 150</t>
  </si>
  <si>
    <t>Межбюджетные трансферты, передаваемые бюджетам субъектов Российской Федерации на создание модельных муниципальных библиотек</t>
  </si>
  <si>
    <t>000 2 02 25247 00 0000 150</t>
  </si>
  <si>
    <t>000 2 02 25247 02 0000 150</t>
  </si>
  <si>
    <t>000 2 02 25294 00 0000 150</t>
  </si>
  <si>
    <t>000 2 02 25294 02 0000 150</t>
  </si>
  <si>
    <t>000 2 02 25461 00 0000 150</t>
  </si>
  <si>
    <t>Субсидии бюджетам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t>
  </si>
  <si>
    <t>000 2 02 25461 02 0000 150</t>
  </si>
  <si>
    <t>Субсидии бюджетам субъектов Российской Федерации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t>
  </si>
  <si>
    <t>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</si>
  <si>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</si>
  <si>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000 2 02 25569 00 0000 150</t>
  </si>
  <si>
    <t>Субсидии бюджетам на переобучение, повышение квалификации работников предприятий в целях поддержки занятости и повышения эффективности рынка труда</t>
  </si>
  <si>
    <t>Субсидии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</si>
  <si>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000 2 02 25576 00 0000 150</t>
  </si>
  <si>
    <t>Субсидии бюджетам на обеспечение комплексного развития сельских территорий</t>
  </si>
  <si>
    <t>Субсидии бюджетам субъектов Российской Федерации на обеспечение комплексного развития сельских территорий</t>
  </si>
  <si>
    <t>000 2 02 25586 02 0000 150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</si>
  <si>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</si>
  <si>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000 2 02 25162 00 0000 150</t>
  </si>
  <si>
    <t>000 2 02 25162 02 0000 150</t>
  </si>
  <si>
    <t>000 2 02 25189 00 0000 150</t>
  </si>
  <si>
    <t>Субсидии бюджетам на создание центров выявления и поддержки одаренных детей</t>
  </si>
  <si>
    <t>000 2 02 25189 02 0000 150</t>
  </si>
  <si>
    <t>Субсидии бюджетам субъектов Российской Федерации на создание центров выявления и поддержки одаренных детей</t>
  </si>
  <si>
    <t>000 2 02 25175 00 0000 150</t>
  </si>
  <si>
    <t>Субсидии бюджетам на создание ключевых центров развития детей</t>
  </si>
  <si>
    <t>000 2 02 25175 02 0000 150</t>
  </si>
  <si>
    <t>Субсидии бюджетам субъектов Российской Федерации на создание ключевых центров развития детей</t>
  </si>
  <si>
    <t>000 2 02 25251 00 0000 150</t>
  </si>
  <si>
    <t>Субсидии бюджетам на государственную поддержку аккредитации ветеринарных лабораторий в национальной системе аккредитации</t>
  </si>
  <si>
    <t>000 2 02 25251 02 0000 150</t>
  </si>
  <si>
    <t>Субсидии бюджетам субъектов Российской Федерации на государственную поддержку аккредитации ветеринарных лабораторий в национальной системе аккредитации</t>
  </si>
  <si>
    <t>000 2 02 25291 00 0000 150</t>
  </si>
  <si>
    <t>Субсидии бюджетам на повышение эффективности службы занятости</t>
  </si>
  <si>
    <t>000 2 02 25291 02 0000 150</t>
  </si>
  <si>
    <t>Субсидии бюджетам субъектов Российской Федерации на повышение эффективности службы занятости</t>
  </si>
  <si>
    <t>Субсидии бюджетам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</si>
  <si>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</si>
  <si>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Субсидии бюджетам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</si>
  <si>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</si>
  <si>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на создание центров непрерывного повышения профессионального мастерства педагогических работников и центров оценки профессионального мастерства и квалификации педагогов</t>
  </si>
  <si>
    <t>Субсидии бюджетам субъектов Российской Федерации на создание центров непрерывного повышения профессионального мастерства педагогических работников и центров оценки профессионального мастерства и квалификации педагогов</t>
  </si>
  <si>
    <t>Субсидии бюджетам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</si>
  <si>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Субсидии бюджетам субъектов Российской Федерации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</si>
  <si>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Субсидии бюджетам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</si>
  <si>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</si>
  <si>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Субсидии бюджетам на поддержку отрасли культуры</t>
  </si>
  <si>
    <t>Субсидии бюджетам субъектов Российской Федерации на поддержку отрасли культуры</t>
  </si>
  <si>
    <t>Субсидии бюджетам субъектов Российской Федерации на обеспечение закупки авиационных работ в целях оказания медицинской помощи</t>
  </si>
  <si>
    <t>Межбюджетные трансферты, передаваемые бюджетам субъектов Российской Федерации на обеспечение деятельности членов Совета Федерации и их помощников в субъектах Российской Федерации</t>
  </si>
  <si>
    <t>Проект, внесенный в Думу АО</t>
  </si>
  <si>
    <t xml:space="preserve">уточнения </t>
  </si>
  <si>
    <t>уточненный план</t>
  </si>
  <si>
    <t>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</si>
  <si>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</si>
  <si>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</si>
  <si>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</si>
  <si>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</si>
  <si>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</si>
  <si>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</si>
  <si>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000 1 05 00000 00 0000 000</t>
  </si>
  <si>
    <t>НАЛОГИ НА СОВОКУПНЫЙ ДОХОД</t>
  </si>
  <si>
    <t>000 1 05 06000 01 0000 110</t>
  </si>
  <si>
    <t>Налог на профессиональный доход</t>
  </si>
  <si>
    <t>000 1 08 07510 01 0000 110</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</si>
  <si>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</si>
  <si>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</si>
  <si>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</si>
  <si>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</si>
  <si>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</si>
  <si>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</si>
  <si>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000 1 16 01122 01 0000 140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</si>
  <si>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</si>
  <si>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</si>
  <si>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</si>
  <si>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000 1 16 01150 01 0000 140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</si>
  <si>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</si>
  <si>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000 1 16 01152 01 0000 140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</si>
  <si>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</si>
  <si>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</si>
  <si>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</si>
  <si>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000 1 16 07030 00 0000 140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</si>
  <si>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(муниципальным) органом, казенным учреждением</t>
  </si>
  <si>
    <t>000 1 16 07030 02 0000 140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</si>
  <si>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</si>
  <si>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000 1 16 07040 00 0000 140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</si>
  <si>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(муниципальным) органом, казенным учреждением</t>
  </si>
  <si>
    <t>000 1 16 07040 02 0000 140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</si>
  <si>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</si>
  <si>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</si>
  <si>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</si>
  <si>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000 1 16 10122 01 0000 140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</si>
  <si>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</si>
  <si>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000 1 16 10128 01 0000 140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</si>
  <si>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субъекта Российской Федерации по нормативам, действовавшим в 2019 году</t>
  </si>
  <si>
    <t>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</si>
  <si>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</si>
  <si>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Субсидии бюджетам на организацию профессионального обучения и дополнительного профессионального образования лиц в возрасте 50-ти лет и старше, а также лиц предпенсионного возраста</t>
  </si>
  <si>
    <t>Субсидии бюджетам субъектов Российской Федерации на организацию профессионального обучения и дополнительного профессионального образования лиц в возрасте 50-ти лет и старше, а также лиц предпенсионного возраста</t>
  </si>
  <si>
    <t>000 2 02 25480 00 0000 150</t>
  </si>
  <si>
    <t>Субсидии бюджетам на создание системы поддержки фермеров и развитие сельской кооперации</t>
  </si>
  <si>
    <t>000 2 02 25491 00 0000 150</t>
  </si>
  <si>
    <t>000 2 02 25491 02 0000 150</t>
  </si>
  <si>
    <t>000 2 02 25514 02 0000 150</t>
  </si>
  <si>
    <t>000 2 02 25516 00 0000 150</t>
  </si>
  <si>
    <t>Субсидии бюджетам на реализацию мероприятий по укреплению единства российской нации и этнокультурному развитию народов России</t>
  </si>
  <si>
    <t>000 2 02 25516 02 0000 150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</si>
  <si>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</si>
  <si>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000 2 02 25569 02 0000 150</t>
  </si>
  <si>
    <t>000 2 02 25576 02 0000 150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</si>
  <si>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</si>
  <si>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</si>
  <si>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</si>
  <si>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</si>
  <si>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</si>
  <si>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</si>
  <si>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Межбюджетные трансферты, передаваемые бюджетам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</si>
  <si>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</si>
  <si>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Межбюджетные трансферты, передаваемые бюджетам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</si>
  <si>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</si>
  <si>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Межбюджетные трансферты, передаваемые бюджетам на финансовое обеспечение дорожной деятельности в рамках реализации национального проекта «Безопасные и качественные автомобильные дороги»</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</si>
  <si>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</si>
  <si>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000 2 02 45424 00 0000 150</t>
  </si>
  <si>
    <t>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</si>
  <si>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000 2 02 45424 02 0000 150</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</si>
  <si>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</si>
  <si>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Сумма на 2023 год</t>
  </si>
  <si>
    <t>000 2 02 25177 00 0000 150</t>
  </si>
  <si>
    <t>Субсидии бюджетам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t>
  </si>
  <si>
    <t>000 2 02 25177 02 0000 150</t>
  </si>
  <si>
    <t>Субсидии бюджетам субъектов Российской Федерации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t>
  </si>
  <si>
    <t>000 2 02 27139 00 0000 150</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</si>
  <si>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</si>
  <si>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</si>
  <si>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000 2 02 45453 00 0000 150</t>
  </si>
  <si>
    <t>Межбюджетные трансферты, передаваемые бюджетам на создание виртуальных концертных залов</t>
  </si>
  <si>
    <t>000 2 02 45453 02 0000 150</t>
  </si>
  <si>
    <t>Межбюджетные трансферты, передаваемые бюджетам субъектов Российской Федерации на создание виртуальных концертных залов</t>
  </si>
  <si>
    <t>Налоговые доходы</t>
  </si>
  <si>
    <t>Неналоговые доходы</t>
  </si>
  <si>
    <t>Субсидии бюджетам на создание мобильных технопарков "Кванториум"</t>
  </si>
  <si>
    <t>Субсидии бюджетам субъектов Российской Федерации на создание мобильных технопарков "Кванториум"</t>
  </si>
  <si>
    <t>000 2 02 27139 02 0000 150</t>
  </si>
  <si>
    <t>000 1 03 02410 01 0000 110</t>
  </si>
  <si>
    <t>Доходы от уплаты акцизов на средние дистилляты, производимые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t>
  </si>
  <si>
    <t>Таблица отклонений доходов бюджета Ханты-Мансийского автономного округа - Югры на 2021-2023 годы</t>
  </si>
  <si>
    <t>Всего доходов</t>
  </si>
  <si>
    <t>000 2 02 35134 02 0000 150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</si>
  <si>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</si>
  <si>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000 2 02 35134 00 0000 150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</si>
  <si>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</si>
  <si>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000 2 02 25219 02 0000 150</t>
  </si>
  <si>
    <t>000 2 02 25219 00 0000 150</t>
  </si>
  <si>
    <t>Субсидии бюджетам на создание центров цифрового образования детей</t>
  </si>
  <si>
    <t>Субсидии бюджетам субъектов Российской Федерации на создание центров цифрового образования детей</t>
  </si>
  <si>
    <t>000 2 02 25481 00 0000 150</t>
  </si>
  <si>
    <t>000 2 02 25481 02 0000 150</t>
  </si>
  <si>
    <t>Субсидии бюджетам субъектов Российской Федерации на реализацию мероприятий по формированию и обеспечению функционирования единой федеральной системы научно-методического сопровождения педагогических работников и управленческих кадров</t>
  </si>
  <si>
    <t>Субсидии бюджетам на реализацию мероприятий по формированию и обеспечению функционирования единой федеральной системы научно-методического сопровождения педагогических работников и управленческих кадров</t>
  </si>
  <si>
    <t>000 2 02 25007 02 0000 150</t>
  </si>
  <si>
    <t>Субсидии бюджетам субъектов Российской Федерации на выплату региональных социальных доплат к пенсии</t>
  </si>
  <si>
    <t>000 2 02 25256 00 0000 150</t>
  </si>
  <si>
    <t>Субсидии бюджетам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</si>
  <si>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000 2 02 25256 02 0000 150</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</si>
  <si>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</si>
  <si>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000 2 02 25589 02 0000 150</t>
  </si>
  <si>
    <t>Субсидии бюджетам субъектов Российской Федерации на обеспечение на участках мировых судей формирования и функционирования необходимой информационно-технологической и телекоммуникационной инфраструктуры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t>
  </si>
  <si>
    <t>000 2 02 25253 02 0000 150</t>
  </si>
  <si>
    <t>Субсидии бюджетам субъектов Российской Федерации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</si>
  <si>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000 2 02 25253 00 0000 150</t>
  </si>
  <si>
    <t>Субсидии бюджетам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</si>
  <si>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000 2 02 25304 02 0000 150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</si>
  <si>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</si>
  <si>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</si>
  <si>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</si>
  <si>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000 2 02 25404 00 0000 150</t>
  </si>
  <si>
    <t>Субсидии бюджетам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</si>
  <si>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000 2 02 25404 02 0000 150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</si>
  <si>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</si>
  <si>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000 2 02 25117 02 0000 150</t>
  </si>
  <si>
    <t>Субсидии бюджетам субъектов Российской Федерации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сети "Интернет"</t>
  </si>
  <si>
    <t>000 2 02 25173 00 0000 150</t>
  </si>
  <si>
    <t>Субсидии бюджетам на создание детских технопарков "Кванториум"</t>
  </si>
  <si>
    <t>000 2 02 25173 02 0000 150</t>
  </si>
  <si>
    <t>Субсидии бюджетам субъектов Российской Федерации на создание детских технопарков "Кванториум"</t>
  </si>
  <si>
    <t>000 2 02 25302 00 0000 150</t>
  </si>
  <si>
    <t>Субсидии бюджетам на осуществление ежемесячных выплат на детей в возрасте от трех до семи лет включительно</t>
  </si>
  <si>
    <t>000 2 02 25302 02 0000 150</t>
  </si>
  <si>
    <t>Субсидии бюджетам субъектов Российской Федерации на осуществление ежемесячных выплат на детей в возрасте от трех до семи лет включительно</t>
  </si>
  <si>
    <t>000 2 02 25365 02 0000 150</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</si>
  <si>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t>
  </si>
  <si>
    <t>000 2 02 25021 02 0000 150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</si>
  <si>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</si>
  <si>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000 2 02 25021 00 0000 150</t>
  </si>
  <si>
    <t>Субсидии бюджетам на реализацию мероприятий по стимулированию программ развития жилищного строительства субъектов Российской Федерации</t>
  </si>
  <si>
    <t>000 2 02 45303 02 0000 150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</si>
  <si>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</si>
  <si>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</si>
  <si>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</si>
  <si>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000 2 02 25084 02 0000 150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</si>
  <si>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</si>
  <si>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(тыс.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</si>
</sst>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0.0_р_.;[Red]\-#,##0.0_р_."/>
    <numFmt numFmtId="165" formatCode="#,##0.0"/>
    <numFmt numFmtId="166" formatCode="_-* #,##0.0_р_._-;\-* #,##0.0_р_._-;_-* &quot;-&quot;?_р_._-;_-@_-"/>
    <numFmt numFmtId="167" formatCode="_-* #,##0.00_р_._-;\-* #,##0.00_р_._-;_-* &quot;-&quot;??_р_._-;_-@_-"/>
    <numFmt numFmtId="168" formatCode="_-* #,##0.0_р_._-;\-* #,##0.0_р_._-;_-* &quot;-&quot;??_р_._-;_-@_-"/>
  </numFmts>
  <fonts count="14"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0"/>
      <name val="Arial Cyr"/>
      <charset val="204"/>
    </font>
    <font>
      <b/>
      <sz val="12"/>
      <name val="Times New Roman"/>
      <family val="1"/>
      <charset val="204"/>
    </font>
    <font>
      <sz val="10"/>
      <name val="Times New Roman"/>
      <family val="1"/>
      <charset val="204"/>
    </font>
    <font>
      <b/>
      <sz val="10"/>
      <name val="Arial Cyr"/>
      <charset val="204"/>
    </font>
    <font>
      <b/>
      <sz val="10"/>
      <name val="Times New Roman"/>
      <family val="1"/>
      <charset val="204"/>
    </font>
    <font>
      <i/>
      <sz val="8"/>
      <color indexed="23"/>
      <name val="Arial Cyr"/>
      <charset val="204"/>
    </font>
    <font>
      <sz val="10"/>
      <name val="Arial"/>
      <family val="2"/>
      <charset val="204"/>
    </font>
    <font>
      <sz val="10"/>
      <color indexed="62"/>
      <name val="Arial Cyr"/>
      <charset val="204"/>
    </font>
    <font>
      <sz val="10"/>
      <color indexed="8"/>
      <name val="Times New Roman"/>
      <family val="1"/>
      <charset val="204"/>
    </font>
    <font>
      <b/>
      <sz val="10"/>
      <color theme="1"/>
      <name val="Times New Roman"/>
      <family val="1"/>
      <charset val="204"/>
    </font>
    <font>
      <sz val="10"/>
      <color theme="1"/>
      <name val="Times New Roman"/>
      <family val="1"/>
      <charset val="204"/>
    </font>
  </fonts>
  <fills count="11">
    <fill>
      <patternFill patternType="none"/>
    </fill>
    <fill>
      <patternFill patternType="gray125"/>
    </fill>
    <fill>
      <patternFill patternType="darkDown">
        <fgColor indexed="10"/>
      </patternFill>
    </fill>
    <fill>
      <patternFill patternType="solid">
        <fgColor indexed="41"/>
        <bgColor indexed="64"/>
      </patternFill>
    </fill>
    <fill>
      <patternFill patternType="solid">
        <fgColor indexed="22"/>
      </patternFill>
    </fill>
    <fill>
      <patternFill patternType="solid">
        <fgColor indexed="51"/>
      </patternFill>
    </fill>
    <fill>
      <patternFill patternType="solid">
        <fgColor indexed="31"/>
      </patternFill>
    </fill>
    <fill>
      <patternFill patternType="solid">
        <fgColor indexed="15"/>
      </patternFill>
    </fill>
    <fill>
      <patternFill patternType="solid">
        <fgColor indexed="13"/>
      </patternFill>
    </fill>
    <fill>
      <patternFill patternType="solid">
        <fgColor indexed="41"/>
      </patternFill>
    </fill>
    <fill>
      <patternFill patternType="solid">
        <fgColor indexed="43"/>
      </patternFill>
    </fill>
  </fills>
  <borders count="6">
    <border>
      <left/>
      <right/>
      <top/>
      <bottom/>
      <diagonal/>
    </border>
    <border>
      <left style="thin">
        <color indexed="64"/>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dashed">
        <color indexed="12"/>
      </left>
      <right style="dashed">
        <color indexed="12"/>
      </right>
      <top style="dashed">
        <color indexed="12"/>
      </top>
      <bottom style="dashed">
        <color indexed="1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2">
    <xf numFmtId="0" fontId="0" fillId="0" borderId="0"/>
    <xf numFmtId="167" fontId="1" fillId="0" borderId="0" applyFont="0" applyFill="0" applyBorder="0" applyAlignment="0" applyProtection="0"/>
    <xf numFmtId="164" fontId="3" fillId="0" borderId="0">
      <alignment vertical="center" wrapText="1"/>
    </xf>
    <xf numFmtId="0" fontId="3" fillId="0" borderId="1">
      <alignment horizontal="left" vertical="top" wrapText="1"/>
    </xf>
    <xf numFmtId="49" fontId="6" fillId="0" borderId="1">
      <alignment horizontal="left" vertical="center"/>
    </xf>
    <xf numFmtId="49" fontId="3" fillId="0" borderId="1">
      <alignment horizontal="left" vertical="top" wrapText="1"/>
    </xf>
    <xf numFmtId="0" fontId="3" fillId="0" borderId="1" applyNumberFormat="0">
      <alignment horizontal="right" vertical="top"/>
    </xf>
    <xf numFmtId="0" fontId="3" fillId="0" borderId="1" applyNumberFormat="0">
      <alignment horizontal="right" vertical="top"/>
    </xf>
    <xf numFmtId="0" fontId="3" fillId="2" borderId="1" applyNumberFormat="0">
      <alignment horizontal="right" vertical="top"/>
    </xf>
    <xf numFmtId="49" fontId="3" fillId="3" borderId="1">
      <alignment horizontal="left" vertical="top" wrapText="1"/>
    </xf>
    <xf numFmtId="49" fontId="3" fillId="4" borderId="1">
      <alignment horizontal="left" vertical="top"/>
    </xf>
    <xf numFmtId="0" fontId="3" fillId="5" borderId="1">
      <alignment horizontal="left" vertical="top" wrapText="1"/>
    </xf>
    <xf numFmtId="0" fontId="6" fillId="0" borderId="1">
      <alignment horizontal="left" vertical="top" wrapText="1"/>
    </xf>
    <xf numFmtId="0" fontId="3" fillId="6" borderId="1">
      <alignment horizontal="left" vertical="top" wrapText="1"/>
    </xf>
    <xf numFmtId="0" fontId="3" fillId="7" borderId="1">
      <alignment horizontal="left" vertical="top" wrapText="1"/>
    </xf>
    <xf numFmtId="0" fontId="3" fillId="8" borderId="1">
      <alignment horizontal="left" vertical="top" wrapText="1"/>
    </xf>
    <xf numFmtId="0" fontId="3" fillId="9" borderId="1">
      <alignment horizontal="left" vertical="top" wrapText="1"/>
    </xf>
    <xf numFmtId="0" fontId="3" fillId="0" borderId="1">
      <alignment horizontal="left" vertical="top" wrapText="1"/>
    </xf>
    <xf numFmtId="0" fontId="8" fillId="0" borderId="0">
      <alignment horizontal="left" vertical="top"/>
    </xf>
    <xf numFmtId="0" fontId="9" fillId="0" borderId="0"/>
    <xf numFmtId="0" fontId="9" fillId="0" borderId="0"/>
    <xf numFmtId="0" fontId="9" fillId="0" borderId="0"/>
    <xf numFmtId="0" fontId="9" fillId="0" borderId="0"/>
    <xf numFmtId="0" fontId="3" fillId="5" borderId="3" applyNumberFormat="0">
      <alignment horizontal="right" vertical="top"/>
    </xf>
    <xf numFmtId="0" fontId="3" fillId="6" borderId="3" applyNumberFormat="0">
      <alignment horizontal="right" vertical="top"/>
    </xf>
    <xf numFmtId="0" fontId="3" fillId="0" borderId="1" applyNumberFormat="0">
      <alignment horizontal="right" vertical="top"/>
    </xf>
    <xf numFmtId="0" fontId="3" fillId="0" borderId="1" applyNumberFormat="0">
      <alignment horizontal="right" vertical="top"/>
    </xf>
    <xf numFmtId="0" fontId="3" fillId="7" borderId="3" applyNumberFormat="0">
      <alignment horizontal="right" vertical="top"/>
    </xf>
    <xf numFmtId="0" fontId="3" fillId="0" borderId="1" applyNumberFormat="0">
      <alignment horizontal="right" vertical="top"/>
    </xf>
    <xf numFmtId="49" fontId="10" fillId="10" borderId="1">
      <alignment horizontal="left" vertical="top" wrapText="1"/>
    </xf>
    <xf numFmtId="0" fontId="9" fillId="0" borderId="0" applyFont="0" applyFill="0" applyBorder="0" applyAlignment="0" applyProtection="0"/>
    <xf numFmtId="0" fontId="3" fillId="9" borderId="1">
      <alignment horizontal="left" vertical="top" wrapText="1"/>
    </xf>
  </cellStyleXfs>
  <cellXfs count="45">
    <xf numFmtId="0" fontId="0" fillId="0" borderId="0" xfId="0"/>
    <xf numFmtId="166" fontId="5" fillId="0" borderId="0" xfId="3" applyNumberFormat="1" applyFont="1" applyFill="1" applyBorder="1" applyAlignment="1">
      <alignment horizontal="right" wrapText="1"/>
    </xf>
    <xf numFmtId="3" fontId="7" fillId="0" borderId="2" xfId="4" applyNumberFormat="1" applyFont="1" applyFill="1" applyBorder="1" applyAlignment="1">
      <alignment horizontal="center" vertical="center"/>
    </xf>
    <xf numFmtId="0" fontId="7" fillId="0" borderId="2" xfId="0" applyFont="1" applyFill="1" applyBorder="1" applyAlignment="1">
      <alignment horizontal="center" vertical="center"/>
    </xf>
    <xf numFmtId="0" fontId="7" fillId="0" borderId="0" xfId="3" applyFont="1" applyFill="1" applyBorder="1" applyAlignment="1">
      <alignment horizontal="left" vertical="justify" wrapText="1"/>
    </xf>
    <xf numFmtId="166" fontId="7" fillId="0" borderId="0" xfId="3" applyNumberFormat="1" applyFont="1" applyFill="1" applyBorder="1" applyAlignment="1">
      <alignment horizontal="right" wrapText="1"/>
    </xf>
    <xf numFmtId="0" fontId="5" fillId="0" borderId="0" xfId="0" applyFont="1" applyFill="1"/>
    <xf numFmtId="0" fontId="5" fillId="0" borderId="0" xfId="0" applyFont="1" applyFill="1" applyAlignment="1">
      <alignment horizontal="right" wrapText="1"/>
    </xf>
    <xf numFmtId="0" fontId="5" fillId="0" borderId="0" xfId="0" applyFont="1" applyFill="1" applyAlignment="1">
      <alignment horizontal="right"/>
    </xf>
    <xf numFmtId="0" fontId="5" fillId="0" borderId="0" xfId="0" applyFont="1" applyFill="1" applyBorder="1"/>
    <xf numFmtId="0" fontId="5" fillId="0" borderId="0" xfId="0" applyFont="1" applyFill="1" applyBorder="1" applyAlignment="1">
      <alignment wrapText="1"/>
    </xf>
    <xf numFmtId="165" fontId="5" fillId="0" borderId="0" xfId="2" applyNumberFormat="1" applyFont="1" applyFill="1" applyAlignment="1">
      <alignment horizontal="left" vertical="center" wrapText="1"/>
    </xf>
    <xf numFmtId="165" fontId="7" fillId="0" borderId="0" xfId="2" applyNumberFormat="1" applyFont="1" applyFill="1" applyBorder="1" applyAlignment="1">
      <alignment horizontal="center"/>
    </xf>
    <xf numFmtId="43" fontId="5" fillId="0" borderId="0" xfId="0" applyNumberFormat="1" applyFont="1" applyFill="1"/>
    <xf numFmtId="0" fontId="11" fillId="0" borderId="2" xfId="0" applyFont="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horizontal="center" wrapText="1"/>
    </xf>
    <xf numFmtId="0" fontId="12" fillId="0" borderId="2" xfId="0" applyFont="1" applyBorder="1" applyAlignment="1">
      <alignment horizontal="center" vertical="center" wrapText="1"/>
    </xf>
    <xf numFmtId="0" fontId="12" fillId="0" borderId="2" xfId="0" applyFont="1" applyBorder="1" applyAlignment="1">
      <alignment vertical="center" wrapText="1"/>
    </xf>
    <xf numFmtId="0" fontId="13" fillId="0" borderId="2" xfId="0" applyFont="1" applyBorder="1" applyAlignment="1">
      <alignment horizontal="center" vertical="center" wrapText="1"/>
    </xf>
    <xf numFmtId="0" fontId="13" fillId="0" borderId="2" xfId="0" applyFont="1" applyBorder="1" applyAlignment="1">
      <alignment vertical="center" wrapText="1"/>
    </xf>
    <xf numFmtId="0" fontId="7" fillId="0" borderId="0" xfId="0" applyFont="1" applyFill="1" applyBorder="1"/>
    <xf numFmtId="167" fontId="5" fillId="0" borderId="0" xfId="1" applyFont="1" applyFill="1" applyBorder="1"/>
    <xf numFmtId="0" fontId="13" fillId="0" borderId="2" xfId="0" applyFont="1" applyBorder="1" applyAlignment="1">
      <alignment horizontal="justify" vertical="center" wrapText="1"/>
    </xf>
    <xf numFmtId="0" fontId="13" fillId="0" borderId="2" xfId="0" applyFont="1" applyFill="1" applyBorder="1" applyAlignment="1">
      <alignment horizontal="center" vertical="center" wrapText="1"/>
    </xf>
    <xf numFmtId="0" fontId="13" fillId="0" borderId="2" xfId="0" applyFont="1" applyFill="1" applyBorder="1" applyAlignment="1">
      <alignment vertical="center" wrapText="1"/>
    </xf>
    <xf numFmtId="43" fontId="5" fillId="0" borderId="0" xfId="0" applyNumberFormat="1" applyFont="1" applyFill="1" applyBorder="1"/>
    <xf numFmtId="0" fontId="7" fillId="0" borderId="2" xfId="3" applyFont="1" applyFill="1" applyBorder="1" applyAlignment="1">
      <alignment horizontal="left" vertical="top" wrapText="1"/>
    </xf>
    <xf numFmtId="166" fontId="5" fillId="0" borderId="0" xfId="0" applyNumberFormat="1" applyFont="1" applyFill="1"/>
    <xf numFmtId="167" fontId="5" fillId="0" borderId="0" xfId="0" applyNumberFormat="1" applyFont="1" applyFill="1"/>
    <xf numFmtId="168" fontId="5" fillId="0" borderId="0" xfId="1" applyNumberFormat="1" applyFont="1" applyFill="1" applyAlignment="1">
      <alignment horizontal="right"/>
    </xf>
    <xf numFmtId="166" fontId="5" fillId="0" borderId="0" xfId="0" applyNumberFormat="1" applyFont="1" applyFill="1" applyAlignment="1">
      <alignment horizontal="right"/>
    </xf>
    <xf numFmtId="0" fontId="2" fillId="0" borderId="0" xfId="0" applyFont="1" applyFill="1" applyBorder="1"/>
    <xf numFmtId="0" fontId="2" fillId="0" borderId="0" xfId="0" applyFont="1" applyFill="1" applyBorder="1" applyAlignment="1">
      <alignment wrapText="1"/>
    </xf>
    <xf numFmtId="165" fontId="12" fillId="0" borderId="2" xfId="1" applyNumberFormat="1" applyFont="1" applyBorder="1" applyAlignment="1">
      <alignment horizontal="right" vertical="center" wrapText="1"/>
    </xf>
    <xf numFmtId="165" fontId="13" fillId="0" borderId="2" xfId="1" applyNumberFormat="1" applyFont="1" applyBorder="1" applyAlignment="1">
      <alignment horizontal="right" vertical="center" wrapText="1"/>
    </xf>
    <xf numFmtId="165" fontId="7" fillId="0" borderId="2" xfId="3" applyNumberFormat="1" applyFont="1" applyFill="1" applyBorder="1" applyAlignment="1">
      <alignment horizontal="right" wrapText="1"/>
    </xf>
    <xf numFmtId="165" fontId="5" fillId="0" borderId="2" xfId="3" applyNumberFormat="1" applyFont="1" applyFill="1" applyBorder="1" applyAlignment="1">
      <alignment horizontal="right" wrapText="1"/>
    </xf>
    <xf numFmtId="165" fontId="13" fillId="0" borderId="2" xfId="1" applyNumberFormat="1" applyFont="1" applyFill="1" applyBorder="1" applyAlignment="1">
      <alignment horizontal="right"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5" fillId="0" borderId="0" xfId="0" applyFont="1" applyFill="1" applyAlignment="1">
      <alignment horizontal="right" wrapText="1"/>
    </xf>
    <xf numFmtId="165" fontId="4" fillId="0" borderId="0" xfId="2" applyNumberFormat="1" applyFont="1" applyFill="1" applyAlignment="1">
      <alignment horizontal="center" vertical="center" wrapText="1"/>
    </xf>
    <xf numFmtId="49" fontId="5" fillId="0" borderId="2" xfId="4" applyFont="1" applyFill="1" applyBorder="1" applyAlignment="1">
      <alignment horizontal="center" vertical="center"/>
    </xf>
    <xf numFmtId="0" fontId="7" fillId="0" borderId="2" xfId="0" applyFont="1" applyFill="1" applyBorder="1" applyAlignment="1">
      <alignment horizontal="center"/>
    </xf>
  </cellXfs>
  <cellStyles count="32">
    <cellStyle name="Данные (редактируемые)" xfId="6"/>
    <cellStyle name="Данные (только для чтения)" xfId="7"/>
    <cellStyle name="Данные для удаления" xfId="8"/>
    <cellStyle name="Для строк" xfId="9"/>
    <cellStyle name="Заголовки полей" xfId="10"/>
    <cellStyle name="Заголовки полей [печать]" xfId="4"/>
    <cellStyle name="Заголовок меры" xfId="11"/>
    <cellStyle name="Заголовок показателя [печать]" xfId="12"/>
    <cellStyle name="Заголовок показателя константы" xfId="13"/>
    <cellStyle name="Заголовок результата расчета" xfId="14"/>
    <cellStyle name="Заголовок свободного показателя" xfId="15"/>
    <cellStyle name="Значение фильтра" xfId="16"/>
    <cellStyle name="Значение фильтра [печать]" xfId="17"/>
    <cellStyle name="Информация о задаче" xfId="18"/>
    <cellStyle name="Обычный" xfId="0" builtinId="0"/>
    <cellStyle name="Обычный 2" xfId="19"/>
    <cellStyle name="Обычный 2 2" xfId="20"/>
    <cellStyle name="Обычный 3" xfId="21"/>
    <cellStyle name="Обычный 4" xfId="22"/>
    <cellStyle name="Обычный_Варианты прогноза" xfId="2"/>
    <cellStyle name="Отдельная ячейка" xfId="23"/>
    <cellStyle name="Отдельная ячейка - константа" xfId="24"/>
    <cellStyle name="Отдельная ячейка - константа [печать]" xfId="25"/>
    <cellStyle name="Отдельная ячейка [печать]" xfId="26"/>
    <cellStyle name="Отдельная ячейка-результат" xfId="27"/>
    <cellStyle name="Отдельная ячейка-результат [печать]" xfId="28"/>
    <cellStyle name="Свойства элементов измерения" xfId="29"/>
    <cellStyle name="Свойства элементов измерения [печать]" xfId="5"/>
    <cellStyle name="Финансовый" xfId="1" builtinId="3"/>
    <cellStyle name="Финансовый 2" xfId="30"/>
    <cellStyle name="Элементы осей" xfId="31"/>
    <cellStyle name="Элементы осей [печать]"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1"/>
  <sheetViews>
    <sheetView tabSelected="1" zoomScale="85" zoomScaleNormal="85" workbookViewId="0">
      <pane xSplit="1" ySplit="6" topLeftCell="B7" activePane="bottomRight" state="frozen"/>
      <selection pane="topRight" activeCell="B1" sqref="B1"/>
      <selection pane="bottomLeft" activeCell="A7" sqref="A7"/>
      <selection pane="bottomRight" activeCell="B4" sqref="B4:B5"/>
    </sheetView>
  </sheetViews>
  <sheetFormatPr defaultRowHeight="12.75" x14ac:dyDescent="0.2"/>
  <cols>
    <col min="1" max="1" width="24.85546875" style="6" bestFit="1" customWidth="1"/>
    <col min="2" max="2" width="63.5703125" style="6" bestFit="1" customWidth="1"/>
    <col min="3" max="3" width="16.5703125" style="6" customWidth="1"/>
    <col min="4" max="4" width="13.5703125" style="6" customWidth="1"/>
    <col min="5" max="5" width="15.42578125" style="6" customWidth="1"/>
    <col min="6" max="6" width="16.7109375" style="6" customWidth="1"/>
    <col min="7" max="7" width="13.85546875" style="6" bestFit="1" customWidth="1"/>
    <col min="8" max="8" width="16" style="6" bestFit="1" customWidth="1"/>
    <col min="9" max="9" width="16.28515625" style="6" customWidth="1"/>
    <col min="10" max="10" width="13.85546875" style="6" bestFit="1" customWidth="1"/>
    <col min="11" max="11" width="15.5703125" style="6" customWidth="1"/>
    <col min="12" max="12" width="13.140625" style="9" bestFit="1" customWidth="1"/>
    <col min="13" max="13" width="42.7109375" style="10" customWidth="1"/>
    <col min="14" max="14" width="10" style="9" bestFit="1" customWidth="1"/>
    <col min="15" max="15" width="32.28515625" style="10" customWidth="1"/>
    <col min="16" max="16" width="12.28515625" style="9" customWidth="1"/>
    <col min="17" max="17" width="9.140625" style="9"/>
    <col min="18" max="18" width="10" style="9" bestFit="1" customWidth="1"/>
    <col min="19" max="16384" width="9.140625" style="9"/>
  </cols>
  <sheetData>
    <row r="1" spans="1:15" x14ac:dyDescent="0.2">
      <c r="F1" s="7"/>
      <c r="G1" s="8"/>
      <c r="H1" s="8"/>
      <c r="I1" s="41" t="s">
        <v>424</v>
      </c>
      <c r="J1" s="41"/>
      <c r="K1" s="41"/>
    </row>
    <row r="2" spans="1:15" s="32" customFormat="1" ht="15.75" x14ac:dyDescent="0.25">
      <c r="A2" s="42" t="s">
        <v>673</v>
      </c>
      <c r="B2" s="42"/>
      <c r="C2" s="42"/>
      <c r="D2" s="42"/>
      <c r="E2" s="42"/>
      <c r="F2" s="42"/>
      <c r="G2" s="42"/>
      <c r="H2" s="42"/>
      <c r="I2" s="42"/>
      <c r="J2" s="42"/>
      <c r="K2" s="42"/>
      <c r="M2" s="33"/>
      <c r="O2" s="33"/>
    </row>
    <row r="3" spans="1:15" x14ac:dyDescent="0.2">
      <c r="A3" s="11"/>
      <c r="B3" s="12"/>
      <c r="C3" s="13"/>
      <c r="E3" s="1"/>
      <c r="H3" s="1"/>
      <c r="K3" s="1" t="s">
        <v>729</v>
      </c>
    </row>
    <row r="4" spans="1:15" x14ac:dyDescent="0.2">
      <c r="A4" s="43" t="s">
        <v>0</v>
      </c>
      <c r="B4" s="43" t="s">
        <v>1</v>
      </c>
      <c r="C4" s="44" t="s">
        <v>2</v>
      </c>
      <c r="D4" s="44"/>
      <c r="E4" s="44"/>
      <c r="F4" s="44" t="s">
        <v>425</v>
      </c>
      <c r="G4" s="44"/>
      <c r="H4" s="44"/>
      <c r="I4" s="44" t="s">
        <v>654</v>
      </c>
      <c r="J4" s="44"/>
      <c r="K4" s="44"/>
    </row>
    <row r="5" spans="1:15" s="15" customFormat="1" ht="38.25" x14ac:dyDescent="0.2">
      <c r="A5" s="43"/>
      <c r="B5" s="43"/>
      <c r="C5" s="14" t="s">
        <v>578</v>
      </c>
      <c r="D5" s="14" t="s">
        <v>579</v>
      </c>
      <c r="E5" s="14" t="s">
        <v>580</v>
      </c>
      <c r="F5" s="14" t="s">
        <v>578</v>
      </c>
      <c r="G5" s="14" t="s">
        <v>579</v>
      </c>
      <c r="H5" s="14" t="s">
        <v>580</v>
      </c>
      <c r="I5" s="14" t="s">
        <v>578</v>
      </c>
      <c r="J5" s="14" t="s">
        <v>579</v>
      </c>
      <c r="K5" s="14" t="s">
        <v>580</v>
      </c>
      <c r="M5" s="16"/>
      <c r="O5" s="16"/>
    </row>
    <row r="6" spans="1:15" x14ac:dyDescent="0.2">
      <c r="A6" s="2" t="s">
        <v>3</v>
      </c>
      <c r="B6" s="2" t="s">
        <v>4</v>
      </c>
      <c r="C6" s="2">
        <v>3</v>
      </c>
      <c r="D6" s="3">
        <v>4</v>
      </c>
      <c r="E6" s="3">
        <v>5</v>
      </c>
      <c r="F6" s="2">
        <v>6</v>
      </c>
      <c r="G6" s="3">
        <v>7</v>
      </c>
      <c r="H6" s="3">
        <v>8</v>
      </c>
      <c r="I6" s="2">
        <v>9</v>
      </c>
      <c r="J6" s="3">
        <v>10</v>
      </c>
      <c r="K6" s="3">
        <v>11</v>
      </c>
    </row>
    <row r="7" spans="1:15" x14ac:dyDescent="0.2">
      <c r="A7" s="17" t="s">
        <v>5</v>
      </c>
      <c r="B7" s="18" t="s">
        <v>6</v>
      </c>
      <c r="C7" s="34">
        <f>C8+C78</f>
        <v>209150081.40000001</v>
      </c>
      <c r="D7" s="34">
        <f t="shared" ref="D7:K7" si="0">D8+D78</f>
        <v>0</v>
      </c>
      <c r="E7" s="34">
        <f t="shared" si="0"/>
        <v>209150081.40000001</v>
      </c>
      <c r="F7" s="34">
        <f t="shared" si="0"/>
        <v>210860052.30000001</v>
      </c>
      <c r="G7" s="34">
        <f t="shared" si="0"/>
        <v>0</v>
      </c>
      <c r="H7" s="34">
        <f t="shared" si="0"/>
        <v>210860052.30000001</v>
      </c>
      <c r="I7" s="34">
        <f t="shared" si="0"/>
        <v>215552028.50000003</v>
      </c>
      <c r="J7" s="34">
        <f t="shared" si="0"/>
        <v>0</v>
      </c>
      <c r="K7" s="34">
        <f t="shared" si="0"/>
        <v>215552028.50000003</v>
      </c>
      <c r="M7" s="9"/>
      <c r="O7" s="9"/>
    </row>
    <row r="8" spans="1:15" x14ac:dyDescent="0.2">
      <c r="A8" s="39" t="s">
        <v>666</v>
      </c>
      <c r="B8" s="40"/>
      <c r="C8" s="34">
        <f>C9+C19+C41+C43+C51+C57</f>
        <v>206043594.40000001</v>
      </c>
      <c r="D8" s="34">
        <f t="shared" ref="D8:K8" si="1">D9+D19+D41+D43+D51+D57</f>
        <v>0</v>
      </c>
      <c r="E8" s="34">
        <f t="shared" si="1"/>
        <v>206043594.40000001</v>
      </c>
      <c r="F8" s="34">
        <f t="shared" si="1"/>
        <v>207785559.10000002</v>
      </c>
      <c r="G8" s="34">
        <f t="shared" si="1"/>
        <v>0</v>
      </c>
      <c r="H8" s="34">
        <f t="shared" si="1"/>
        <v>207785559.10000002</v>
      </c>
      <c r="I8" s="34">
        <f t="shared" si="1"/>
        <v>212454240.70000002</v>
      </c>
      <c r="J8" s="34">
        <f t="shared" si="1"/>
        <v>0</v>
      </c>
      <c r="K8" s="34">
        <f t="shared" si="1"/>
        <v>212454240.70000002</v>
      </c>
      <c r="M8" s="9"/>
      <c r="O8" s="9"/>
    </row>
    <row r="9" spans="1:15" s="21" customFormat="1" x14ac:dyDescent="0.2">
      <c r="A9" s="19" t="s">
        <v>7</v>
      </c>
      <c r="B9" s="20" t="s">
        <v>8</v>
      </c>
      <c r="C9" s="35">
        <v>128753322.40000001</v>
      </c>
      <c r="D9" s="36"/>
      <c r="E9" s="35">
        <f t="shared" ref="E9:E72" si="2">C9+D9</f>
        <v>128753322.40000001</v>
      </c>
      <c r="F9" s="35">
        <v>130311824.90000001</v>
      </c>
      <c r="G9" s="35"/>
      <c r="H9" s="35">
        <f>F9+G9</f>
        <v>130311824.90000001</v>
      </c>
      <c r="I9" s="35">
        <v>134572592.90000001</v>
      </c>
      <c r="J9" s="35"/>
      <c r="K9" s="35">
        <f>I9+J9</f>
        <v>134572592.90000001</v>
      </c>
    </row>
    <row r="10" spans="1:15" x14ac:dyDescent="0.2">
      <c r="A10" s="19" t="s">
        <v>9</v>
      </c>
      <c r="B10" s="20" t="s">
        <v>10</v>
      </c>
      <c r="C10" s="35">
        <v>71525552.599999994</v>
      </c>
      <c r="D10" s="37"/>
      <c r="E10" s="35">
        <f t="shared" si="2"/>
        <v>71525552.599999994</v>
      </c>
      <c r="F10" s="35">
        <v>70099294.200000003</v>
      </c>
      <c r="G10" s="35"/>
      <c r="H10" s="35">
        <f t="shared" ref="H10:H73" si="3">F10+G10</f>
        <v>70099294.200000003</v>
      </c>
      <c r="I10" s="35">
        <v>72007629</v>
      </c>
      <c r="J10" s="35"/>
      <c r="K10" s="35">
        <f t="shared" ref="K10:K73" si="4">I10+J10</f>
        <v>72007629</v>
      </c>
      <c r="M10" s="9"/>
      <c r="O10" s="9"/>
    </row>
    <row r="11" spans="1:15" ht="25.5" x14ac:dyDescent="0.2">
      <c r="A11" s="19" t="s">
        <v>11</v>
      </c>
      <c r="B11" s="20" t="s">
        <v>12</v>
      </c>
      <c r="C11" s="35">
        <v>71525552.599999994</v>
      </c>
      <c r="D11" s="37"/>
      <c r="E11" s="35">
        <f t="shared" si="2"/>
        <v>71525552.599999994</v>
      </c>
      <c r="F11" s="35">
        <v>70099294.200000003</v>
      </c>
      <c r="G11" s="35"/>
      <c r="H11" s="35">
        <f t="shared" si="3"/>
        <v>70099294.200000003</v>
      </c>
      <c r="I11" s="35">
        <v>72007629</v>
      </c>
      <c r="J11" s="35"/>
      <c r="K11" s="35">
        <f t="shared" si="4"/>
        <v>72007629</v>
      </c>
      <c r="M11" s="9"/>
      <c r="O11" s="9"/>
    </row>
    <row r="12" spans="1:15" ht="38.25" x14ac:dyDescent="0.2">
      <c r="A12" s="19" t="s">
        <v>13</v>
      </c>
      <c r="B12" s="20" t="s">
        <v>14</v>
      </c>
      <c r="C12" s="35">
        <v>32333985.699999999</v>
      </c>
      <c r="D12" s="37"/>
      <c r="E12" s="35">
        <f t="shared" si="2"/>
        <v>32333985.699999999</v>
      </c>
      <c r="F12" s="35">
        <v>31892377.100000001</v>
      </c>
      <c r="G12" s="35"/>
      <c r="H12" s="35">
        <f t="shared" si="3"/>
        <v>31892377.100000001</v>
      </c>
      <c r="I12" s="35">
        <v>32621719.899999999</v>
      </c>
      <c r="J12" s="35"/>
      <c r="K12" s="35">
        <f t="shared" si="4"/>
        <v>32621719.899999999</v>
      </c>
      <c r="M12" s="9"/>
      <c r="O12" s="9"/>
    </row>
    <row r="13" spans="1:15" ht="38.25" x14ac:dyDescent="0.2">
      <c r="A13" s="19" t="s">
        <v>15</v>
      </c>
      <c r="B13" s="20" t="s">
        <v>16</v>
      </c>
      <c r="C13" s="35">
        <v>39191566.899999999</v>
      </c>
      <c r="D13" s="37"/>
      <c r="E13" s="35">
        <f t="shared" si="2"/>
        <v>39191566.899999999</v>
      </c>
      <c r="F13" s="35">
        <v>38206917.100000001</v>
      </c>
      <c r="G13" s="35"/>
      <c r="H13" s="35">
        <f t="shared" si="3"/>
        <v>38206917.100000001</v>
      </c>
      <c r="I13" s="35">
        <v>39385909.100000001</v>
      </c>
      <c r="J13" s="35"/>
      <c r="K13" s="35">
        <f t="shared" si="4"/>
        <v>39385909.100000001</v>
      </c>
      <c r="M13" s="9"/>
      <c r="O13" s="9"/>
    </row>
    <row r="14" spans="1:15" x14ac:dyDescent="0.2">
      <c r="A14" s="19" t="s">
        <v>17</v>
      </c>
      <c r="B14" s="20" t="s">
        <v>18</v>
      </c>
      <c r="C14" s="35">
        <v>57227769.799999997</v>
      </c>
      <c r="D14" s="37"/>
      <c r="E14" s="35">
        <f t="shared" si="2"/>
        <v>57227769.799999997</v>
      </c>
      <c r="F14" s="35">
        <v>60212530.700000003</v>
      </c>
      <c r="G14" s="35"/>
      <c r="H14" s="35">
        <f t="shared" si="3"/>
        <v>60212530.700000003</v>
      </c>
      <c r="I14" s="35">
        <v>62564963.899999999</v>
      </c>
      <c r="J14" s="35"/>
      <c r="K14" s="35">
        <f t="shared" si="4"/>
        <v>62564963.899999999</v>
      </c>
      <c r="M14" s="9"/>
      <c r="O14" s="9"/>
    </row>
    <row r="15" spans="1:15" ht="51" x14ac:dyDescent="0.2">
      <c r="A15" s="19" t="s">
        <v>19</v>
      </c>
      <c r="B15" s="20" t="s">
        <v>20</v>
      </c>
      <c r="C15" s="35">
        <v>56193528.700000003</v>
      </c>
      <c r="D15" s="37"/>
      <c r="E15" s="35">
        <f t="shared" si="2"/>
        <v>56193528.700000003</v>
      </c>
      <c r="F15" s="35">
        <v>59091511.5</v>
      </c>
      <c r="G15" s="35"/>
      <c r="H15" s="35">
        <f t="shared" si="3"/>
        <v>59091511.5</v>
      </c>
      <c r="I15" s="35">
        <v>61363541.200000003</v>
      </c>
      <c r="J15" s="35"/>
      <c r="K15" s="35">
        <f t="shared" si="4"/>
        <v>61363541.200000003</v>
      </c>
      <c r="M15" s="9"/>
      <c r="O15" s="9"/>
    </row>
    <row r="16" spans="1:15" ht="76.5" x14ac:dyDescent="0.2">
      <c r="A16" s="19" t="s">
        <v>21</v>
      </c>
      <c r="B16" s="20" t="s">
        <v>22</v>
      </c>
      <c r="C16" s="35">
        <v>154099.79999999999</v>
      </c>
      <c r="D16" s="37"/>
      <c r="E16" s="35">
        <f t="shared" si="2"/>
        <v>154099.79999999999</v>
      </c>
      <c r="F16" s="35">
        <v>167029.6</v>
      </c>
      <c r="G16" s="35"/>
      <c r="H16" s="35">
        <f t="shared" si="3"/>
        <v>167029.6</v>
      </c>
      <c r="I16" s="35">
        <v>179009.6</v>
      </c>
      <c r="J16" s="35"/>
      <c r="K16" s="35">
        <f t="shared" si="4"/>
        <v>179009.6</v>
      </c>
      <c r="M16" s="9"/>
      <c r="O16" s="9"/>
    </row>
    <row r="17" spans="1:15" ht="38.25" x14ac:dyDescent="0.2">
      <c r="A17" s="19" t="s">
        <v>23</v>
      </c>
      <c r="B17" s="20" t="s">
        <v>24</v>
      </c>
      <c r="C17" s="35">
        <v>237618.8</v>
      </c>
      <c r="D17" s="37"/>
      <c r="E17" s="35">
        <f t="shared" si="2"/>
        <v>237618.8</v>
      </c>
      <c r="F17" s="35">
        <v>257556.2</v>
      </c>
      <c r="G17" s="35"/>
      <c r="H17" s="35">
        <f t="shared" si="3"/>
        <v>257556.2</v>
      </c>
      <c r="I17" s="35">
        <v>276029.09999999998</v>
      </c>
      <c r="J17" s="35"/>
      <c r="K17" s="35">
        <f t="shared" si="4"/>
        <v>276029.09999999998</v>
      </c>
    </row>
    <row r="18" spans="1:15" ht="63.75" x14ac:dyDescent="0.2">
      <c r="A18" s="19" t="s">
        <v>25</v>
      </c>
      <c r="B18" s="20" t="s">
        <v>26</v>
      </c>
      <c r="C18" s="35">
        <v>642522.5</v>
      </c>
      <c r="D18" s="37"/>
      <c r="E18" s="35">
        <f t="shared" si="2"/>
        <v>642522.5</v>
      </c>
      <c r="F18" s="35">
        <v>696433.4</v>
      </c>
      <c r="G18" s="35"/>
      <c r="H18" s="35">
        <f t="shared" si="3"/>
        <v>696433.4</v>
      </c>
      <c r="I18" s="35">
        <v>746384</v>
      </c>
      <c r="J18" s="35"/>
      <c r="K18" s="35">
        <f t="shared" si="4"/>
        <v>746384</v>
      </c>
    </row>
    <row r="19" spans="1:15" ht="25.5" x14ac:dyDescent="0.2">
      <c r="A19" s="19" t="s">
        <v>27</v>
      </c>
      <c r="B19" s="20" t="s">
        <v>28</v>
      </c>
      <c r="C19" s="35">
        <v>9877149</v>
      </c>
      <c r="D19" s="37"/>
      <c r="E19" s="35">
        <f t="shared" si="2"/>
        <v>9877149</v>
      </c>
      <c r="F19" s="35">
        <v>9879785.1999999993</v>
      </c>
      <c r="G19" s="35"/>
      <c r="H19" s="35">
        <f t="shared" si="3"/>
        <v>9879785.1999999993</v>
      </c>
      <c r="I19" s="35">
        <v>9880840.9000000004</v>
      </c>
      <c r="J19" s="35"/>
      <c r="K19" s="35">
        <f t="shared" si="4"/>
        <v>9880840.9000000004</v>
      </c>
    </row>
    <row r="20" spans="1:15" ht="25.5" x14ac:dyDescent="0.2">
      <c r="A20" s="19" t="s">
        <v>29</v>
      </c>
      <c r="B20" s="20" t="s">
        <v>30</v>
      </c>
      <c r="C20" s="35">
        <v>9877149</v>
      </c>
      <c r="D20" s="37"/>
      <c r="E20" s="35">
        <f t="shared" si="2"/>
        <v>9877149</v>
      </c>
      <c r="F20" s="35">
        <v>9879785.1999999993</v>
      </c>
      <c r="G20" s="35"/>
      <c r="H20" s="35">
        <f t="shared" si="3"/>
        <v>9879785.1999999993</v>
      </c>
      <c r="I20" s="35">
        <v>9880840.9000000004</v>
      </c>
      <c r="J20" s="35"/>
      <c r="K20" s="35">
        <f t="shared" si="4"/>
        <v>9880840.9000000004</v>
      </c>
      <c r="M20" s="9"/>
      <c r="O20" s="9"/>
    </row>
    <row r="21" spans="1:15" x14ac:dyDescent="0.2">
      <c r="A21" s="19" t="s">
        <v>31</v>
      </c>
      <c r="B21" s="20" t="s">
        <v>32</v>
      </c>
      <c r="C21" s="35">
        <v>77599.600000000006</v>
      </c>
      <c r="D21" s="37"/>
      <c r="E21" s="35">
        <f t="shared" si="2"/>
        <v>77599.600000000006</v>
      </c>
      <c r="F21" s="35">
        <v>80159.600000000006</v>
      </c>
      <c r="G21" s="35"/>
      <c r="H21" s="35">
        <f t="shared" si="3"/>
        <v>80159.600000000006</v>
      </c>
      <c r="I21" s="35">
        <v>80421.399999999994</v>
      </c>
      <c r="J21" s="35"/>
      <c r="K21" s="35">
        <f t="shared" si="4"/>
        <v>80421.399999999994</v>
      </c>
      <c r="M21" s="9"/>
      <c r="O21" s="9"/>
    </row>
    <row r="22" spans="1:15" ht="102" x14ac:dyDescent="0.2">
      <c r="A22" s="19" t="s">
        <v>33</v>
      </c>
      <c r="B22" s="20" t="s">
        <v>34</v>
      </c>
      <c r="C22" s="35">
        <v>3391616.6</v>
      </c>
      <c r="D22" s="37"/>
      <c r="E22" s="35">
        <f t="shared" si="2"/>
        <v>3391616.6</v>
      </c>
      <c r="F22" s="35">
        <v>3391616.6</v>
      </c>
      <c r="G22" s="35"/>
      <c r="H22" s="35">
        <f t="shared" si="3"/>
        <v>3391616.6</v>
      </c>
      <c r="I22" s="35">
        <v>3391616.6</v>
      </c>
      <c r="J22" s="35"/>
      <c r="K22" s="35">
        <f t="shared" si="4"/>
        <v>3391616.6</v>
      </c>
      <c r="M22" s="9"/>
      <c r="O22" s="9"/>
    </row>
    <row r="23" spans="1:15" ht="114.75" x14ac:dyDescent="0.2">
      <c r="A23" s="19" t="s">
        <v>35</v>
      </c>
      <c r="B23" s="20" t="s">
        <v>36</v>
      </c>
      <c r="C23" s="35">
        <v>1258366</v>
      </c>
      <c r="D23" s="37"/>
      <c r="E23" s="35">
        <f t="shared" si="2"/>
        <v>1258366</v>
      </c>
      <c r="F23" s="35">
        <v>1258366</v>
      </c>
      <c r="G23" s="35"/>
      <c r="H23" s="35">
        <f t="shared" si="3"/>
        <v>1258366</v>
      </c>
      <c r="I23" s="35">
        <v>1258366</v>
      </c>
      <c r="J23" s="35"/>
      <c r="K23" s="35">
        <f t="shared" si="4"/>
        <v>1258366</v>
      </c>
      <c r="M23" s="9"/>
      <c r="O23" s="9"/>
    </row>
    <row r="24" spans="1:15" ht="153" x14ac:dyDescent="0.2">
      <c r="A24" s="19" t="s">
        <v>37</v>
      </c>
      <c r="B24" s="20" t="s">
        <v>38</v>
      </c>
      <c r="C24" s="35">
        <v>2133250.6</v>
      </c>
      <c r="D24" s="37"/>
      <c r="E24" s="35">
        <f t="shared" si="2"/>
        <v>2133250.6</v>
      </c>
      <c r="F24" s="35">
        <v>2133250.6</v>
      </c>
      <c r="G24" s="35"/>
      <c r="H24" s="35">
        <f t="shared" si="3"/>
        <v>2133250.6</v>
      </c>
      <c r="I24" s="35">
        <v>2133250.6</v>
      </c>
      <c r="J24" s="35"/>
      <c r="K24" s="35">
        <f t="shared" si="4"/>
        <v>2133250.6</v>
      </c>
      <c r="M24" s="9"/>
      <c r="O24" s="9"/>
    </row>
    <row r="25" spans="1:15" ht="89.25" x14ac:dyDescent="0.2">
      <c r="A25" s="19" t="s">
        <v>426</v>
      </c>
      <c r="B25" s="20" t="s">
        <v>581</v>
      </c>
      <c r="C25" s="35">
        <v>1166.5999999999999</v>
      </c>
      <c r="D25" s="37"/>
      <c r="E25" s="35">
        <f t="shared" si="2"/>
        <v>1166.5999999999999</v>
      </c>
      <c r="F25" s="35">
        <v>1166.5999999999999</v>
      </c>
      <c r="G25" s="35"/>
      <c r="H25" s="35">
        <f t="shared" si="3"/>
        <v>1166.5999999999999</v>
      </c>
      <c r="I25" s="35">
        <v>1166.5999999999999</v>
      </c>
      <c r="J25" s="35"/>
      <c r="K25" s="35">
        <f t="shared" si="4"/>
        <v>1166.5999999999999</v>
      </c>
      <c r="M25" s="9"/>
      <c r="O25" s="9"/>
    </row>
    <row r="26" spans="1:15" ht="89.25" x14ac:dyDescent="0.2">
      <c r="A26" s="19" t="s">
        <v>427</v>
      </c>
      <c r="B26" s="20" t="s">
        <v>582</v>
      </c>
      <c r="C26" s="35">
        <v>1023.2</v>
      </c>
      <c r="D26" s="37"/>
      <c r="E26" s="35">
        <f t="shared" si="2"/>
        <v>1023.2</v>
      </c>
      <c r="F26" s="35">
        <v>1023.2</v>
      </c>
      <c r="G26" s="35"/>
      <c r="H26" s="35">
        <f t="shared" si="3"/>
        <v>1023.2</v>
      </c>
      <c r="I26" s="35">
        <v>1023.2</v>
      </c>
      <c r="J26" s="35"/>
      <c r="K26" s="35">
        <f t="shared" si="4"/>
        <v>1023.2</v>
      </c>
      <c r="M26" s="9"/>
      <c r="O26" s="9"/>
    </row>
    <row r="27" spans="1:15" ht="76.5" x14ac:dyDescent="0.2">
      <c r="A27" s="19" t="s">
        <v>428</v>
      </c>
      <c r="B27" s="20" t="s">
        <v>583</v>
      </c>
      <c r="C27" s="35">
        <v>1310.2</v>
      </c>
      <c r="D27" s="37"/>
      <c r="E27" s="35">
        <f t="shared" si="2"/>
        <v>1310.2</v>
      </c>
      <c r="F27" s="35">
        <v>1310.2</v>
      </c>
      <c r="G27" s="35"/>
      <c r="H27" s="35">
        <f t="shared" si="3"/>
        <v>1310.2</v>
      </c>
      <c r="I27" s="35">
        <v>1310.2</v>
      </c>
      <c r="J27" s="35"/>
      <c r="K27" s="35">
        <f t="shared" si="4"/>
        <v>1310.2</v>
      </c>
      <c r="M27" s="9"/>
      <c r="O27" s="9"/>
    </row>
    <row r="28" spans="1:15" ht="51" x14ac:dyDescent="0.2">
      <c r="A28" s="19" t="s">
        <v>39</v>
      </c>
      <c r="B28" s="20" t="s">
        <v>40</v>
      </c>
      <c r="C28" s="35">
        <v>2115675.4</v>
      </c>
      <c r="D28" s="37"/>
      <c r="E28" s="35">
        <f t="shared" si="2"/>
        <v>2115675.4</v>
      </c>
      <c r="F28" s="35">
        <v>2115675.4</v>
      </c>
      <c r="G28" s="35"/>
      <c r="H28" s="35">
        <f t="shared" si="3"/>
        <v>2115675.4</v>
      </c>
      <c r="I28" s="35">
        <v>2115675.4</v>
      </c>
      <c r="J28" s="35"/>
      <c r="K28" s="35">
        <f t="shared" si="4"/>
        <v>2115675.4</v>
      </c>
      <c r="M28" s="9"/>
      <c r="O28" s="9"/>
    </row>
    <row r="29" spans="1:15" ht="76.5" x14ac:dyDescent="0.2">
      <c r="A29" s="19" t="s">
        <v>41</v>
      </c>
      <c r="B29" s="20" t="s">
        <v>42</v>
      </c>
      <c r="C29" s="35">
        <v>2054193.1</v>
      </c>
      <c r="D29" s="37"/>
      <c r="E29" s="35">
        <f t="shared" si="2"/>
        <v>2054193.1</v>
      </c>
      <c r="F29" s="35">
        <v>2054193.1</v>
      </c>
      <c r="G29" s="35"/>
      <c r="H29" s="35">
        <f t="shared" si="3"/>
        <v>2054193.1</v>
      </c>
      <c r="I29" s="35">
        <v>2054193.1</v>
      </c>
      <c r="J29" s="35"/>
      <c r="K29" s="35">
        <f t="shared" si="4"/>
        <v>2054193.1</v>
      </c>
      <c r="M29" s="9"/>
      <c r="O29" s="9"/>
    </row>
    <row r="30" spans="1:15" ht="89.25" x14ac:dyDescent="0.2">
      <c r="A30" s="19" t="s">
        <v>43</v>
      </c>
      <c r="B30" s="20" t="s">
        <v>584</v>
      </c>
      <c r="C30" s="35">
        <v>61482.3</v>
      </c>
      <c r="D30" s="37"/>
      <c r="E30" s="35">
        <f t="shared" si="2"/>
        <v>61482.3</v>
      </c>
      <c r="F30" s="35">
        <v>61482.3</v>
      </c>
      <c r="G30" s="35"/>
      <c r="H30" s="35">
        <f t="shared" si="3"/>
        <v>61482.3</v>
      </c>
      <c r="I30" s="35">
        <v>61482.3</v>
      </c>
      <c r="J30" s="35"/>
      <c r="K30" s="35">
        <f t="shared" si="4"/>
        <v>61482.3</v>
      </c>
      <c r="M30" s="9"/>
      <c r="O30" s="9"/>
    </row>
    <row r="31" spans="1:15" ht="63.75" x14ac:dyDescent="0.2">
      <c r="A31" s="19" t="s">
        <v>44</v>
      </c>
      <c r="B31" s="20" t="s">
        <v>45</v>
      </c>
      <c r="C31" s="35">
        <v>13543.7</v>
      </c>
      <c r="D31" s="37"/>
      <c r="E31" s="35">
        <f t="shared" si="2"/>
        <v>13543.7</v>
      </c>
      <c r="F31" s="35">
        <v>13543.7</v>
      </c>
      <c r="G31" s="35"/>
      <c r="H31" s="35">
        <f t="shared" si="3"/>
        <v>13543.7</v>
      </c>
      <c r="I31" s="35">
        <v>13543.7</v>
      </c>
      <c r="J31" s="35"/>
      <c r="K31" s="35">
        <f t="shared" si="4"/>
        <v>13543.7</v>
      </c>
      <c r="M31" s="9"/>
      <c r="O31" s="9"/>
    </row>
    <row r="32" spans="1:15" ht="89.25" x14ac:dyDescent="0.2">
      <c r="A32" s="19" t="s">
        <v>46</v>
      </c>
      <c r="B32" s="20" t="s">
        <v>47</v>
      </c>
      <c r="C32" s="35">
        <v>13150.1</v>
      </c>
      <c r="D32" s="37"/>
      <c r="E32" s="35">
        <f t="shared" si="2"/>
        <v>13150.1</v>
      </c>
      <c r="F32" s="35">
        <v>13150.1</v>
      </c>
      <c r="G32" s="35"/>
      <c r="H32" s="35">
        <f t="shared" si="3"/>
        <v>13150.1</v>
      </c>
      <c r="I32" s="35">
        <v>13150.1</v>
      </c>
      <c r="J32" s="35"/>
      <c r="K32" s="35">
        <f t="shared" si="4"/>
        <v>13150.1</v>
      </c>
      <c r="M32" s="9"/>
      <c r="O32" s="9"/>
    </row>
    <row r="33" spans="1:15" ht="102" x14ac:dyDescent="0.2">
      <c r="A33" s="19" t="s">
        <v>48</v>
      </c>
      <c r="B33" s="20" t="s">
        <v>585</v>
      </c>
      <c r="C33" s="35">
        <v>393.6</v>
      </c>
      <c r="D33" s="37"/>
      <c r="E33" s="35">
        <f t="shared" si="2"/>
        <v>393.6</v>
      </c>
      <c r="F33" s="35">
        <v>393.6</v>
      </c>
      <c r="G33" s="35"/>
      <c r="H33" s="35">
        <f t="shared" si="3"/>
        <v>393.6</v>
      </c>
      <c r="I33" s="35">
        <v>393.6</v>
      </c>
      <c r="J33" s="35"/>
      <c r="K33" s="35">
        <f t="shared" si="4"/>
        <v>393.6</v>
      </c>
      <c r="M33" s="9"/>
      <c r="O33" s="9"/>
    </row>
    <row r="34" spans="1:15" ht="51" x14ac:dyDescent="0.2">
      <c r="A34" s="19" t="s">
        <v>49</v>
      </c>
      <c r="B34" s="20" t="s">
        <v>50</v>
      </c>
      <c r="C34" s="35">
        <v>4103831.2</v>
      </c>
      <c r="D34" s="37"/>
      <c r="E34" s="35">
        <f t="shared" si="2"/>
        <v>4103831.2</v>
      </c>
      <c r="F34" s="35">
        <v>4103831.2</v>
      </c>
      <c r="G34" s="35"/>
      <c r="H34" s="35">
        <f t="shared" si="3"/>
        <v>4103831.2</v>
      </c>
      <c r="I34" s="35">
        <v>4103831.2</v>
      </c>
      <c r="J34" s="35"/>
      <c r="K34" s="35">
        <f t="shared" si="4"/>
        <v>4103831.2</v>
      </c>
      <c r="M34" s="9"/>
      <c r="O34" s="9"/>
    </row>
    <row r="35" spans="1:15" ht="76.5" x14ac:dyDescent="0.2">
      <c r="A35" s="19" t="s">
        <v>51</v>
      </c>
      <c r="B35" s="20" t="s">
        <v>52</v>
      </c>
      <c r="C35" s="35">
        <v>3984572.3</v>
      </c>
      <c r="D35" s="37"/>
      <c r="E35" s="35">
        <f t="shared" si="2"/>
        <v>3984572.3</v>
      </c>
      <c r="F35" s="35">
        <v>3984572.3</v>
      </c>
      <c r="G35" s="35"/>
      <c r="H35" s="35">
        <f t="shared" si="3"/>
        <v>3984572.3</v>
      </c>
      <c r="I35" s="35">
        <v>3984572.3</v>
      </c>
      <c r="J35" s="35"/>
      <c r="K35" s="35">
        <f t="shared" si="4"/>
        <v>3984572.3</v>
      </c>
      <c r="M35" s="9"/>
      <c r="O35" s="9"/>
    </row>
    <row r="36" spans="1:15" ht="89.25" x14ac:dyDescent="0.2">
      <c r="A36" s="19" t="s">
        <v>53</v>
      </c>
      <c r="B36" s="20" t="s">
        <v>586</v>
      </c>
      <c r="C36" s="35">
        <v>119258.9</v>
      </c>
      <c r="D36" s="37"/>
      <c r="E36" s="35">
        <f t="shared" si="2"/>
        <v>119258.9</v>
      </c>
      <c r="F36" s="35">
        <v>119258.9</v>
      </c>
      <c r="G36" s="35"/>
      <c r="H36" s="35">
        <f t="shared" si="3"/>
        <v>119258.9</v>
      </c>
      <c r="I36" s="35">
        <v>119258.9</v>
      </c>
      <c r="J36" s="35"/>
      <c r="K36" s="35">
        <f t="shared" si="4"/>
        <v>119258.9</v>
      </c>
      <c r="M36" s="9"/>
      <c r="O36" s="9"/>
    </row>
    <row r="37" spans="1:15" ht="51" x14ac:dyDescent="0.2">
      <c r="A37" s="19" t="s">
        <v>54</v>
      </c>
      <c r="B37" s="20" t="s">
        <v>55</v>
      </c>
      <c r="C37" s="35">
        <v>-383119.3</v>
      </c>
      <c r="D37" s="37"/>
      <c r="E37" s="35">
        <f t="shared" si="2"/>
        <v>-383119.3</v>
      </c>
      <c r="F37" s="35">
        <v>-383119.3</v>
      </c>
      <c r="G37" s="35"/>
      <c r="H37" s="35">
        <f t="shared" si="3"/>
        <v>-383119.3</v>
      </c>
      <c r="I37" s="35">
        <v>-383119.3</v>
      </c>
      <c r="J37" s="35"/>
      <c r="K37" s="35">
        <f t="shared" si="4"/>
        <v>-383119.3</v>
      </c>
      <c r="M37" s="9"/>
      <c r="O37" s="9"/>
    </row>
    <row r="38" spans="1:15" ht="76.5" x14ac:dyDescent="0.2">
      <c r="A38" s="19" t="s">
        <v>56</v>
      </c>
      <c r="B38" s="20" t="s">
        <v>57</v>
      </c>
      <c r="C38" s="35">
        <v>-371985.7</v>
      </c>
      <c r="D38" s="37"/>
      <c r="E38" s="35">
        <f t="shared" si="2"/>
        <v>-371985.7</v>
      </c>
      <c r="F38" s="35">
        <v>-371985.7</v>
      </c>
      <c r="G38" s="35"/>
      <c r="H38" s="35">
        <f t="shared" si="3"/>
        <v>-371985.7</v>
      </c>
      <c r="I38" s="35">
        <v>-371985.7</v>
      </c>
      <c r="J38" s="35"/>
      <c r="K38" s="35">
        <f t="shared" si="4"/>
        <v>-371985.7</v>
      </c>
      <c r="M38" s="9"/>
      <c r="O38" s="9"/>
    </row>
    <row r="39" spans="1:15" ht="89.25" x14ac:dyDescent="0.2">
      <c r="A39" s="19" t="s">
        <v>58</v>
      </c>
      <c r="B39" s="20" t="s">
        <v>587</v>
      </c>
      <c r="C39" s="35">
        <v>-11133.6</v>
      </c>
      <c r="D39" s="37"/>
      <c r="E39" s="35">
        <f t="shared" si="2"/>
        <v>-11133.6</v>
      </c>
      <c r="F39" s="35">
        <v>-11133.6</v>
      </c>
      <c r="G39" s="35"/>
      <c r="H39" s="35">
        <f t="shared" si="3"/>
        <v>-11133.6</v>
      </c>
      <c r="I39" s="35">
        <v>-11133.6</v>
      </c>
      <c r="J39" s="35"/>
      <c r="K39" s="35">
        <f t="shared" si="4"/>
        <v>-11133.6</v>
      </c>
      <c r="M39" s="9"/>
      <c r="O39" s="9"/>
    </row>
    <row r="40" spans="1:15" ht="51" x14ac:dyDescent="0.2">
      <c r="A40" s="19" t="s">
        <v>671</v>
      </c>
      <c r="B40" s="20" t="s">
        <v>672</v>
      </c>
      <c r="C40" s="35">
        <v>554501.80000000005</v>
      </c>
      <c r="D40" s="37"/>
      <c r="E40" s="35">
        <f t="shared" si="2"/>
        <v>554501.80000000005</v>
      </c>
      <c r="F40" s="35">
        <v>554578</v>
      </c>
      <c r="G40" s="35"/>
      <c r="H40" s="35">
        <f t="shared" si="3"/>
        <v>554578</v>
      </c>
      <c r="I40" s="35">
        <v>555371.9</v>
      </c>
      <c r="J40" s="35"/>
      <c r="K40" s="35">
        <f t="shared" si="4"/>
        <v>555371.9</v>
      </c>
      <c r="M40" s="9"/>
      <c r="O40" s="9"/>
    </row>
    <row r="41" spans="1:15" x14ac:dyDescent="0.2">
      <c r="A41" s="19" t="s">
        <v>588</v>
      </c>
      <c r="B41" s="20" t="s">
        <v>589</v>
      </c>
      <c r="C41" s="35">
        <v>10500</v>
      </c>
      <c r="D41" s="37"/>
      <c r="E41" s="35">
        <f t="shared" si="2"/>
        <v>10500</v>
      </c>
      <c r="F41" s="35">
        <v>10500</v>
      </c>
      <c r="G41" s="35"/>
      <c r="H41" s="35">
        <f t="shared" si="3"/>
        <v>10500</v>
      </c>
      <c r="I41" s="35">
        <v>10500</v>
      </c>
      <c r="J41" s="35"/>
      <c r="K41" s="35">
        <f t="shared" si="4"/>
        <v>10500</v>
      </c>
      <c r="M41" s="9"/>
      <c r="O41" s="9"/>
    </row>
    <row r="42" spans="1:15" x14ac:dyDescent="0.2">
      <c r="A42" s="19" t="s">
        <v>590</v>
      </c>
      <c r="B42" s="20" t="s">
        <v>591</v>
      </c>
      <c r="C42" s="35">
        <v>10500</v>
      </c>
      <c r="D42" s="37"/>
      <c r="E42" s="35">
        <f t="shared" si="2"/>
        <v>10500</v>
      </c>
      <c r="F42" s="35">
        <v>10500</v>
      </c>
      <c r="G42" s="35"/>
      <c r="H42" s="35">
        <f t="shared" si="3"/>
        <v>10500</v>
      </c>
      <c r="I42" s="35">
        <v>10500</v>
      </c>
      <c r="J42" s="35"/>
      <c r="K42" s="35">
        <f t="shared" si="4"/>
        <v>10500</v>
      </c>
      <c r="M42" s="9"/>
      <c r="O42" s="9"/>
    </row>
    <row r="43" spans="1:15" x14ac:dyDescent="0.2">
      <c r="A43" s="19" t="s">
        <v>59</v>
      </c>
      <c r="B43" s="20" t="s">
        <v>60</v>
      </c>
      <c r="C43" s="35">
        <v>66570111.5</v>
      </c>
      <c r="D43" s="37"/>
      <c r="E43" s="35">
        <f t="shared" si="2"/>
        <v>66570111.5</v>
      </c>
      <c r="F43" s="35">
        <v>66760590.700000003</v>
      </c>
      <c r="G43" s="35"/>
      <c r="H43" s="35">
        <f t="shared" si="3"/>
        <v>66760590.700000003</v>
      </c>
      <c r="I43" s="35">
        <v>67158583.400000006</v>
      </c>
      <c r="J43" s="35"/>
      <c r="K43" s="35">
        <f t="shared" si="4"/>
        <v>67158583.400000006</v>
      </c>
      <c r="M43" s="9"/>
      <c r="O43" s="9"/>
    </row>
    <row r="44" spans="1:15" x14ac:dyDescent="0.2">
      <c r="A44" s="19" t="s">
        <v>61</v>
      </c>
      <c r="B44" s="20" t="s">
        <v>62</v>
      </c>
      <c r="C44" s="35">
        <v>63874780</v>
      </c>
      <c r="D44" s="37"/>
      <c r="E44" s="35">
        <f t="shared" si="2"/>
        <v>63874780</v>
      </c>
      <c r="F44" s="35">
        <v>64046546</v>
      </c>
      <c r="G44" s="35"/>
      <c r="H44" s="35">
        <f t="shared" si="3"/>
        <v>64046546</v>
      </c>
      <c r="I44" s="35">
        <v>64427236.700000003</v>
      </c>
      <c r="J44" s="35"/>
      <c r="K44" s="35">
        <f t="shared" si="4"/>
        <v>64427236.700000003</v>
      </c>
      <c r="M44" s="9"/>
      <c r="O44" s="9"/>
    </row>
    <row r="45" spans="1:15" ht="25.5" x14ac:dyDescent="0.2">
      <c r="A45" s="19" t="s">
        <v>63</v>
      </c>
      <c r="B45" s="20" t="s">
        <v>64</v>
      </c>
      <c r="C45" s="35">
        <v>59459879.600000001</v>
      </c>
      <c r="D45" s="37"/>
      <c r="E45" s="35">
        <f t="shared" si="2"/>
        <v>59459879.600000001</v>
      </c>
      <c r="F45" s="35">
        <v>59619773.5</v>
      </c>
      <c r="G45" s="35"/>
      <c r="H45" s="35">
        <f t="shared" si="3"/>
        <v>59619773.5</v>
      </c>
      <c r="I45" s="35">
        <v>59974151.600000001</v>
      </c>
      <c r="J45" s="35"/>
      <c r="K45" s="35">
        <f t="shared" si="4"/>
        <v>59974151.600000001</v>
      </c>
      <c r="M45" s="9"/>
      <c r="O45" s="9"/>
    </row>
    <row r="46" spans="1:15" ht="25.5" x14ac:dyDescent="0.2">
      <c r="A46" s="19" t="s">
        <v>65</v>
      </c>
      <c r="B46" s="20" t="s">
        <v>66</v>
      </c>
      <c r="C46" s="35">
        <v>4414900.4000000004</v>
      </c>
      <c r="D46" s="37"/>
      <c r="E46" s="35">
        <f t="shared" si="2"/>
        <v>4414900.4000000004</v>
      </c>
      <c r="F46" s="35">
        <v>4426772.5</v>
      </c>
      <c r="G46" s="35"/>
      <c r="H46" s="35">
        <f t="shared" si="3"/>
        <v>4426772.5</v>
      </c>
      <c r="I46" s="35">
        <v>4453085.0999999996</v>
      </c>
      <c r="J46" s="35"/>
      <c r="K46" s="35">
        <f t="shared" si="4"/>
        <v>4453085.0999999996</v>
      </c>
      <c r="M46" s="9"/>
      <c r="O46" s="9"/>
    </row>
    <row r="47" spans="1:15" x14ac:dyDescent="0.2">
      <c r="A47" s="19" t="s">
        <v>67</v>
      </c>
      <c r="B47" s="20" t="s">
        <v>68</v>
      </c>
      <c r="C47" s="35">
        <v>2688368.8</v>
      </c>
      <c r="D47" s="37"/>
      <c r="E47" s="35">
        <f t="shared" si="2"/>
        <v>2688368.8</v>
      </c>
      <c r="F47" s="35">
        <v>2707082</v>
      </c>
      <c r="G47" s="35"/>
      <c r="H47" s="35">
        <f t="shared" si="3"/>
        <v>2707082</v>
      </c>
      <c r="I47" s="35">
        <v>2724384</v>
      </c>
      <c r="J47" s="35"/>
      <c r="K47" s="35">
        <f t="shared" si="4"/>
        <v>2724384</v>
      </c>
      <c r="M47" s="9"/>
      <c r="O47" s="9"/>
    </row>
    <row r="48" spans="1:15" x14ac:dyDescent="0.2">
      <c r="A48" s="19" t="s">
        <v>69</v>
      </c>
      <c r="B48" s="20" t="s">
        <v>70</v>
      </c>
      <c r="C48" s="35">
        <v>1113693.6000000001</v>
      </c>
      <c r="D48" s="37"/>
      <c r="E48" s="35">
        <f t="shared" si="2"/>
        <v>1113693.6000000001</v>
      </c>
      <c r="F48" s="35">
        <v>1129318.2</v>
      </c>
      <c r="G48" s="35"/>
      <c r="H48" s="35">
        <f t="shared" si="3"/>
        <v>1129318.2</v>
      </c>
      <c r="I48" s="35">
        <v>1124384.5</v>
      </c>
      <c r="J48" s="35"/>
      <c r="K48" s="35">
        <f t="shared" si="4"/>
        <v>1124384.5</v>
      </c>
      <c r="M48" s="9"/>
      <c r="O48" s="9"/>
    </row>
    <row r="49" spans="1:15" x14ac:dyDescent="0.2">
      <c r="A49" s="19" t="s">
        <v>71</v>
      </c>
      <c r="B49" s="20" t="s">
        <v>72</v>
      </c>
      <c r="C49" s="35">
        <v>1574675.2</v>
      </c>
      <c r="D49" s="37"/>
      <c r="E49" s="35">
        <f t="shared" si="2"/>
        <v>1574675.2</v>
      </c>
      <c r="F49" s="35">
        <v>1577763.8</v>
      </c>
      <c r="G49" s="35"/>
      <c r="H49" s="35">
        <f t="shared" si="3"/>
        <v>1577763.8</v>
      </c>
      <c r="I49" s="35">
        <v>1599999.5</v>
      </c>
      <c r="J49" s="35"/>
      <c r="K49" s="35">
        <f t="shared" si="4"/>
        <v>1599999.5</v>
      </c>
      <c r="M49" s="9"/>
      <c r="O49" s="9"/>
    </row>
    <row r="50" spans="1:15" x14ac:dyDescent="0.2">
      <c r="A50" s="19" t="s">
        <v>73</v>
      </c>
      <c r="B50" s="20" t="s">
        <v>74</v>
      </c>
      <c r="C50" s="35">
        <v>6962.7</v>
      </c>
      <c r="D50" s="37"/>
      <c r="E50" s="35">
        <f t="shared" si="2"/>
        <v>6962.7</v>
      </c>
      <c r="F50" s="35">
        <v>6962.7</v>
      </c>
      <c r="G50" s="35"/>
      <c r="H50" s="35">
        <f t="shared" si="3"/>
        <v>6962.7</v>
      </c>
      <c r="I50" s="35">
        <v>6962.7</v>
      </c>
      <c r="J50" s="35"/>
      <c r="K50" s="35">
        <f t="shared" si="4"/>
        <v>6962.7</v>
      </c>
      <c r="M50" s="9"/>
      <c r="O50" s="9"/>
    </row>
    <row r="51" spans="1:15" ht="25.5" x14ac:dyDescent="0.2">
      <c r="A51" s="19" t="s">
        <v>75</v>
      </c>
      <c r="B51" s="20" t="s">
        <v>76</v>
      </c>
      <c r="C51" s="35">
        <v>232678.8</v>
      </c>
      <c r="D51" s="37"/>
      <c r="E51" s="35">
        <f t="shared" si="2"/>
        <v>232678.8</v>
      </c>
      <c r="F51" s="35">
        <v>233026.8</v>
      </c>
      <c r="G51" s="35"/>
      <c r="H51" s="35">
        <f t="shared" si="3"/>
        <v>233026.8</v>
      </c>
      <c r="I51" s="35">
        <v>233154.4</v>
      </c>
      <c r="J51" s="35"/>
      <c r="K51" s="35">
        <f t="shared" si="4"/>
        <v>233154.4</v>
      </c>
      <c r="M51" s="9"/>
      <c r="O51" s="9"/>
    </row>
    <row r="52" spans="1:15" x14ac:dyDescent="0.2">
      <c r="A52" s="19" t="s">
        <v>77</v>
      </c>
      <c r="B52" s="20" t="s">
        <v>78</v>
      </c>
      <c r="C52" s="35">
        <v>222319.9</v>
      </c>
      <c r="D52" s="37"/>
      <c r="E52" s="35">
        <f t="shared" si="2"/>
        <v>222319.9</v>
      </c>
      <c r="F52" s="35">
        <v>222542.3</v>
      </c>
      <c r="G52" s="35"/>
      <c r="H52" s="35">
        <f t="shared" si="3"/>
        <v>222542.3</v>
      </c>
      <c r="I52" s="35">
        <v>222542.3</v>
      </c>
      <c r="J52" s="35"/>
      <c r="K52" s="35">
        <f t="shared" si="4"/>
        <v>222542.3</v>
      </c>
      <c r="M52" s="9"/>
      <c r="O52" s="9"/>
    </row>
    <row r="53" spans="1:15" x14ac:dyDescent="0.2">
      <c r="A53" s="19" t="s">
        <v>79</v>
      </c>
      <c r="B53" s="20" t="s">
        <v>80</v>
      </c>
      <c r="C53" s="35">
        <v>222319.9</v>
      </c>
      <c r="D53" s="37"/>
      <c r="E53" s="35">
        <f t="shared" si="2"/>
        <v>222319.9</v>
      </c>
      <c r="F53" s="35">
        <v>222542.3</v>
      </c>
      <c r="G53" s="35"/>
      <c r="H53" s="35">
        <f t="shared" si="3"/>
        <v>222542.3</v>
      </c>
      <c r="I53" s="35">
        <v>222542.3</v>
      </c>
      <c r="J53" s="35"/>
      <c r="K53" s="35">
        <f t="shared" si="4"/>
        <v>222542.3</v>
      </c>
      <c r="M53" s="9"/>
      <c r="O53" s="9"/>
    </row>
    <row r="54" spans="1:15" ht="25.5" x14ac:dyDescent="0.2">
      <c r="A54" s="19" t="s">
        <v>81</v>
      </c>
      <c r="B54" s="20" t="s">
        <v>82</v>
      </c>
      <c r="C54" s="35">
        <v>10358.9</v>
      </c>
      <c r="D54" s="37"/>
      <c r="E54" s="35">
        <f t="shared" si="2"/>
        <v>10358.9</v>
      </c>
      <c r="F54" s="35">
        <v>10484.5</v>
      </c>
      <c r="G54" s="35"/>
      <c r="H54" s="35">
        <f t="shared" si="3"/>
        <v>10484.5</v>
      </c>
      <c r="I54" s="35">
        <v>10612.1</v>
      </c>
      <c r="J54" s="35"/>
      <c r="K54" s="35">
        <f t="shared" si="4"/>
        <v>10612.1</v>
      </c>
      <c r="M54" s="9"/>
      <c r="O54" s="9"/>
    </row>
    <row r="55" spans="1:15" x14ac:dyDescent="0.2">
      <c r="A55" s="19" t="s">
        <v>83</v>
      </c>
      <c r="B55" s="20" t="s">
        <v>84</v>
      </c>
      <c r="C55" s="35">
        <v>8232.4</v>
      </c>
      <c r="D55" s="37"/>
      <c r="E55" s="35">
        <f t="shared" si="2"/>
        <v>8232.4</v>
      </c>
      <c r="F55" s="35">
        <v>8355.9</v>
      </c>
      <c r="G55" s="35"/>
      <c r="H55" s="35">
        <f t="shared" si="3"/>
        <v>8355.9</v>
      </c>
      <c r="I55" s="35">
        <v>8481.4</v>
      </c>
      <c r="J55" s="35"/>
      <c r="K55" s="35">
        <f t="shared" si="4"/>
        <v>8481.4</v>
      </c>
      <c r="M55" s="9"/>
      <c r="O55" s="9"/>
    </row>
    <row r="56" spans="1:15" ht="25.5" x14ac:dyDescent="0.2">
      <c r="A56" s="19" t="s">
        <v>85</v>
      </c>
      <c r="B56" s="20" t="s">
        <v>86</v>
      </c>
      <c r="C56" s="35">
        <v>2126.5</v>
      </c>
      <c r="D56" s="37"/>
      <c r="E56" s="35">
        <f t="shared" si="2"/>
        <v>2126.5</v>
      </c>
      <c r="F56" s="35">
        <v>2128.6</v>
      </c>
      <c r="G56" s="35"/>
      <c r="H56" s="35">
        <f t="shared" si="3"/>
        <v>2128.6</v>
      </c>
      <c r="I56" s="35">
        <v>2130.6999999999998</v>
      </c>
      <c r="J56" s="35"/>
      <c r="K56" s="35">
        <f t="shared" si="4"/>
        <v>2130.6999999999998</v>
      </c>
      <c r="M56" s="9"/>
      <c r="O56" s="9"/>
    </row>
    <row r="57" spans="1:15" x14ac:dyDescent="0.2">
      <c r="A57" s="19" t="s">
        <v>87</v>
      </c>
      <c r="B57" s="20" t="s">
        <v>88</v>
      </c>
      <c r="C57" s="35">
        <v>599832.69999999995</v>
      </c>
      <c r="D57" s="37"/>
      <c r="E57" s="35">
        <f t="shared" si="2"/>
        <v>599832.69999999995</v>
      </c>
      <c r="F57" s="35">
        <v>589831.5</v>
      </c>
      <c r="G57" s="35"/>
      <c r="H57" s="35">
        <f t="shared" si="3"/>
        <v>589831.5</v>
      </c>
      <c r="I57" s="35">
        <v>598569.1</v>
      </c>
      <c r="J57" s="35"/>
      <c r="K57" s="35">
        <f t="shared" si="4"/>
        <v>598569.1</v>
      </c>
      <c r="M57" s="9"/>
      <c r="O57" s="9"/>
    </row>
    <row r="58" spans="1:15" ht="51" x14ac:dyDescent="0.2">
      <c r="A58" s="19" t="s">
        <v>89</v>
      </c>
      <c r="B58" s="20" t="s">
        <v>90</v>
      </c>
      <c r="C58" s="35">
        <v>6450</v>
      </c>
      <c r="D58" s="37"/>
      <c r="E58" s="35">
        <f t="shared" si="2"/>
        <v>6450</v>
      </c>
      <c r="F58" s="35">
        <v>6450</v>
      </c>
      <c r="G58" s="35"/>
      <c r="H58" s="35">
        <f t="shared" si="3"/>
        <v>6450</v>
      </c>
      <c r="I58" s="35">
        <v>6450</v>
      </c>
      <c r="J58" s="35"/>
      <c r="K58" s="35">
        <f t="shared" si="4"/>
        <v>6450</v>
      </c>
      <c r="M58" s="9"/>
      <c r="O58" s="9"/>
    </row>
    <row r="59" spans="1:15" ht="25.5" x14ac:dyDescent="0.2">
      <c r="A59" s="19" t="s">
        <v>91</v>
      </c>
      <c r="B59" s="20" t="s">
        <v>92</v>
      </c>
      <c r="C59" s="35">
        <v>593382.69999999995</v>
      </c>
      <c r="D59" s="37"/>
      <c r="E59" s="35">
        <f t="shared" si="2"/>
        <v>593382.69999999995</v>
      </c>
      <c r="F59" s="35">
        <v>583381.5</v>
      </c>
      <c r="G59" s="35"/>
      <c r="H59" s="35">
        <f t="shared" si="3"/>
        <v>583381.5</v>
      </c>
      <c r="I59" s="35">
        <v>592119.1</v>
      </c>
      <c r="J59" s="35"/>
      <c r="K59" s="35">
        <f t="shared" si="4"/>
        <v>592119.1</v>
      </c>
      <c r="M59" s="9"/>
      <c r="O59" s="9"/>
    </row>
    <row r="60" spans="1:15" ht="63.75" x14ac:dyDescent="0.2">
      <c r="A60" s="19" t="s">
        <v>93</v>
      </c>
      <c r="B60" s="20" t="s">
        <v>94</v>
      </c>
      <c r="C60" s="35">
        <v>388.6</v>
      </c>
      <c r="D60" s="37"/>
      <c r="E60" s="35">
        <f t="shared" si="2"/>
        <v>388.6</v>
      </c>
      <c r="F60" s="35">
        <v>388.9</v>
      </c>
      <c r="G60" s="35"/>
      <c r="H60" s="35">
        <f t="shared" si="3"/>
        <v>388.9</v>
      </c>
      <c r="I60" s="35">
        <v>389.3</v>
      </c>
      <c r="J60" s="35"/>
      <c r="K60" s="35">
        <f t="shared" si="4"/>
        <v>389.3</v>
      </c>
      <c r="M60" s="9"/>
      <c r="O60" s="9"/>
    </row>
    <row r="61" spans="1:15" ht="38.25" x14ac:dyDescent="0.2">
      <c r="A61" s="19" t="s">
        <v>95</v>
      </c>
      <c r="B61" s="20" t="s">
        <v>96</v>
      </c>
      <c r="C61" s="35">
        <v>350163.6</v>
      </c>
      <c r="D61" s="37"/>
      <c r="E61" s="35">
        <f t="shared" si="2"/>
        <v>350163.6</v>
      </c>
      <c r="F61" s="35">
        <v>341391.5</v>
      </c>
      <c r="G61" s="35"/>
      <c r="H61" s="35">
        <f t="shared" si="3"/>
        <v>341391.5</v>
      </c>
      <c r="I61" s="35">
        <v>347491.5</v>
      </c>
      <c r="J61" s="35"/>
      <c r="K61" s="35">
        <f t="shared" si="4"/>
        <v>347491.5</v>
      </c>
      <c r="M61" s="9"/>
      <c r="O61" s="9"/>
    </row>
    <row r="62" spans="1:15" ht="38.25" x14ac:dyDescent="0.2">
      <c r="A62" s="19" t="s">
        <v>429</v>
      </c>
      <c r="B62" s="20" t="s">
        <v>430</v>
      </c>
      <c r="C62" s="35">
        <v>41805.9</v>
      </c>
      <c r="D62" s="37"/>
      <c r="E62" s="35">
        <f t="shared" si="2"/>
        <v>41805.9</v>
      </c>
      <c r="F62" s="35">
        <v>43505.9</v>
      </c>
      <c r="G62" s="35"/>
      <c r="H62" s="35">
        <f t="shared" si="3"/>
        <v>43505.9</v>
      </c>
      <c r="I62" s="35">
        <v>43791.8</v>
      </c>
      <c r="J62" s="35"/>
      <c r="K62" s="35">
        <f t="shared" si="4"/>
        <v>43791.8</v>
      </c>
      <c r="M62" s="9"/>
      <c r="O62" s="9"/>
    </row>
    <row r="63" spans="1:15" ht="51" x14ac:dyDescent="0.2">
      <c r="A63" s="19" t="s">
        <v>97</v>
      </c>
      <c r="B63" s="20" t="s">
        <v>98</v>
      </c>
      <c r="C63" s="35">
        <v>41805.9</v>
      </c>
      <c r="D63" s="37"/>
      <c r="E63" s="35">
        <f t="shared" si="2"/>
        <v>41805.9</v>
      </c>
      <c r="F63" s="35">
        <v>43505.9</v>
      </c>
      <c r="G63" s="35"/>
      <c r="H63" s="35">
        <f t="shared" si="3"/>
        <v>43505.9</v>
      </c>
      <c r="I63" s="35">
        <v>43791.8</v>
      </c>
      <c r="J63" s="35"/>
      <c r="K63" s="35">
        <f t="shared" si="4"/>
        <v>43791.8</v>
      </c>
      <c r="M63" s="9"/>
      <c r="O63" s="9"/>
    </row>
    <row r="64" spans="1:15" ht="25.5" x14ac:dyDescent="0.2">
      <c r="A64" s="19" t="s">
        <v>99</v>
      </c>
      <c r="B64" s="20" t="s">
        <v>100</v>
      </c>
      <c r="C64" s="35">
        <v>12550</v>
      </c>
      <c r="D64" s="37"/>
      <c r="E64" s="35">
        <f t="shared" si="2"/>
        <v>12550</v>
      </c>
      <c r="F64" s="35">
        <v>12550</v>
      </c>
      <c r="G64" s="35"/>
      <c r="H64" s="35">
        <f t="shared" si="3"/>
        <v>12550</v>
      </c>
      <c r="I64" s="35">
        <v>12550</v>
      </c>
      <c r="J64" s="35"/>
      <c r="K64" s="35">
        <f t="shared" si="4"/>
        <v>12550</v>
      </c>
      <c r="M64" s="9"/>
      <c r="O64" s="9"/>
    </row>
    <row r="65" spans="1:15" ht="51" x14ac:dyDescent="0.2">
      <c r="A65" s="19" t="s">
        <v>101</v>
      </c>
      <c r="B65" s="20" t="s">
        <v>102</v>
      </c>
      <c r="C65" s="35">
        <v>600</v>
      </c>
      <c r="D65" s="37"/>
      <c r="E65" s="35">
        <f t="shared" si="2"/>
        <v>600</v>
      </c>
      <c r="F65" s="35">
        <v>600</v>
      </c>
      <c r="G65" s="35"/>
      <c r="H65" s="35">
        <f t="shared" si="3"/>
        <v>600</v>
      </c>
      <c r="I65" s="35">
        <v>600</v>
      </c>
      <c r="J65" s="35"/>
      <c r="K65" s="35">
        <f t="shared" si="4"/>
        <v>600</v>
      </c>
      <c r="M65" s="9"/>
      <c r="O65" s="9"/>
    </row>
    <row r="66" spans="1:15" ht="25.5" x14ac:dyDescent="0.2">
      <c r="A66" s="19" t="s">
        <v>103</v>
      </c>
      <c r="B66" s="20" t="s">
        <v>104</v>
      </c>
      <c r="C66" s="35">
        <v>10.5</v>
      </c>
      <c r="D66" s="37"/>
      <c r="E66" s="35">
        <f t="shared" si="2"/>
        <v>10.5</v>
      </c>
      <c r="F66" s="35">
        <v>10.5</v>
      </c>
      <c r="G66" s="35"/>
      <c r="H66" s="35">
        <f t="shared" si="3"/>
        <v>10.5</v>
      </c>
      <c r="I66" s="35">
        <v>10.5</v>
      </c>
      <c r="J66" s="35"/>
      <c r="K66" s="35">
        <f t="shared" si="4"/>
        <v>10.5</v>
      </c>
      <c r="M66" s="9"/>
      <c r="O66" s="9"/>
    </row>
    <row r="67" spans="1:15" ht="51" x14ac:dyDescent="0.2">
      <c r="A67" s="19" t="s">
        <v>105</v>
      </c>
      <c r="B67" s="20" t="s">
        <v>106</v>
      </c>
      <c r="C67" s="35">
        <v>49740.4</v>
      </c>
      <c r="D67" s="37"/>
      <c r="E67" s="35">
        <f t="shared" si="2"/>
        <v>49740.4</v>
      </c>
      <c r="F67" s="35">
        <v>49904.5</v>
      </c>
      <c r="G67" s="35"/>
      <c r="H67" s="35">
        <f t="shared" si="3"/>
        <v>49904.5</v>
      </c>
      <c r="I67" s="35">
        <v>50064.4</v>
      </c>
      <c r="J67" s="35"/>
      <c r="K67" s="35">
        <f t="shared" si="4"/>
        <v>50064.4</v>
      </c>
      <c r="M67" s="9"/>
      <c r="O67" s="9"/>
    </row>
    <row r="68" spans="1:15" s="21" customFormat="1" ht="63.75" x14ac:dyDescent="0.2">
      <c r="A68" s="19" t="s">
        <v>107</v>
      </c>
      <c r="B68" s="20" t="s">
        <v>108</v>
      </c>
      <c r="C68" s="35">
        <v>5000</v>
      </c>
      <c r="D68" s="36"/>
      <c r="E68" s="35">
        <f t="shared" si="2"/>
        <v>5000</v>
      </c>
      <c r="F68" s="35">
        <v>5000</v>
      </c>
      <c r="G68" s="35"/>
      <c r="H68" s="35">
        <f t="shared" si="3"/>
        <v>5000</v>
      </c>
      <c r="I68" s="35">
        <v>5000</v>
      </c>
      <c r="J68" s="35"/>
      <c r="K68" s="35">
        <f t="shared" si="4"/>
        <v>5000</v>
      </c>
    </row>
    <row r="69" spans="1:15" ht="127.5" x14ac:dyDescent="0.2">
      <c r="A69" s="19" t="s">
        <v>109</v>
      </c>
      <c r="B69" s="20" t="s">
        <v>110</v>
      </c>
      <c r="C69" s="35">
        <v>44740.4</v>
      </c>
      <c r="D69" s="37"/>
      <c r="E69" s="35">
        <f t="shared" si="2"/>
        <v>44740.4</v>
      </c>
      <c r="F69" s="35">
        <v>44904.5</v>
      </c>
      <c r="G69" s="35"/>
      <c r="H69" s="35">
        <f t="shared" si="3"/>
        <v>44904.5</v>
      </c>
      <c r="I69" s="35">
        <v>45064.4</v>
      </c>
      <c r="J69" s="35"/>
      <c r="K69" s="35">
        <f t="shared" si="4"/>
        <v>45064.4</v>
      </c>
      <c r="M69" s="9"/>
      <c r="O69" s="9"/>
    </row>
    <row r="70" spans="1:15" ht="89.25" x14ac:dyDescent="0.2">
      <c r="A70" s="19" t="s">
        <v>111</v>
      </c>
      <c r="B70" s="20" t="s">
        <v>112</v>
      </c>
      <c r="C70" s="35">
        <v>1.6</v>
      </c>
      <c r="D70" s="37"/>
      <c r="E70" s="35">
        <f t="shared" si="2"/>
        <v>1.6</v>
      </c>
      <c r="F70" s="35">
        <v>1.6</v>
      </c>
      <c r="G70" s="35"/>
      <c r="H70" s="35">
        <f t="shared" si="3"/>
        <v>1.6</v>
      </c>
      <c r="I70" s="35">
        <v>1.6</v>
      </c>
      <c r="J70" s="35"/>
      <c r="K70" s="35">
        <f t="shared" si="4"/>
        <v>1.6</v>
      </c>
      <c r="M70" s="9"/>
      <c r="O70" s="9"/>
    </row>
    <row r="71" spans="1:15" ht="51" x14ac:dyDescent="0.2">
      <c r="A71" s="19" t="s">
        <v>431</v>
      </c>
      <c r="B71" s="20" t="s">
        <v>432</v>
      </c>
      <c r="C71" s="35">
        <v>133547.20000000001</v>
      </c>
      <c r="D71" s="37"/>
      <c r="E71" s="35">
        <f t="shared" si="2"/>
        <v>133547.20000000001</v>
      </c>
      <c r="F71" s="35">
        <v>133547.20000000001</v>
      </c>
      <c r="G71" s="35"/>
      <c r="H71" s="35">
        <f t="shared" si="3"/>
        <v>133547.20000000001</v>
      </c>
      <c r="I71" s="35">
        <v>133547.20000000001</v>
      </c>
      <c r="J71" s="35"/>
      <c r="K71" s="35">
        <f t="shared" si="4"/>
        <v>133547.20000000001</v>
      </c>
      <c r="M71" s="9"/>
      <c r="O71" s="9"/>
    </row>
    <row r="72" spans="1:15" ht="63.75" x14ac:dyDescent="0.2">
      <c r="A72" s="19" t="s">
        <v>113</v>
      </c>
      <c r="B72" s="20" t="s">
        <v>114</v>
      </c>
      <c r="C72" s="35">
        <v>133547.20000000001</v>
      </c>
      <c r="D72" s="37"/>
      <c r="E72" s="35">
        <f t="shared" si="2"/>
        <v>133547.20000000001</v>
      </c>
      <c r="F72" s="35">
        <v>133547.20000000001</v>
      </c>
      <c r="G72" s="35"/>
      <c r="H72" s="35">
        <f t="shared" si="3"/>
        <v>133547.20000000001</v>
      </c>
      <c r="I72" s="35">
        <v>133547.20000000001</v>
      </c>
      <c r="J72" s="35"/>
      <c r="K72" s="35">
        <f t="shared" si="4"/>
        <v>133547.20000000001</v>
      </c>
      <c r="M72" s="9"/>
      <c r="O72" s="9"/>
    </row>
    <row r="73" spans="1:15" ht="25.5" x14ac:dyDescent="0.2">
      <c r="A73" s="19" t="s">
        <v>115</v>
      </c>
      <c r="B73" s="20" t="s">
        <v>116</v>
      </c>
      <c r="C73" s="35">
        <v>105</v>
      </c>
      <c r="D73" s="37"/>
      <c r="E73" s="35">
        <f t="shared" ref="E73:E137" si="5">C73+D73</f>
        <v>105</v>
      </c>
      <c r="F73" s="35">
        <v>105</v>
      </c>
      <c r="G73" s="35"/>
      <c r="H73" s="35">
        <f t="shared" si="3"/>
        <v>105</v>
      </c>
      <c r="I73" s="35">
        <v>105</v>
      </c>
      <c r="J73" s="35"/>
      <c r="K73" s="35">
        <f t="shared" si="4"/>
        <v>105</v>
      </c>
      <c r="M73" s="9"/>
      <c r="O73" s="9"/>
    </row>
    <row r="74" spans="1:15" ht="51" x14ac:dyDescent="0.2">
      <c r="A74" s="19" t="s">
        <v>117</v>
      </c>
      <c r="B74" s="20" t="s">
        <v>118</v>
      </c>
      <c r="C74" s="35">
        <v>3297</v>
      </c>
      <c r="D74" s="37"/>
      <c r="E74" s="35">
        <f t="shared" si="5"/>
        <v>3297</v>
      </c>
      <c r="F74" s="35">
        <v>200</v>
      </c>
      <c r="G74" s="35"/>
      <c r="H74" s="35">
        <f t="shared" ref="H74:H137" si="6">F74+G74</f>
        <v>200</v>
      </c>
      <c r="I74" s="35">
        <v>2091.4</v>
      </c>
      <c r="J74" s="35"/>
      <c r="K74" s="35">
        <f t="shared" ref="K74:K137" si="7">I74+J74</f>
        <v>2091.4</v>
      </c>
      <c r="M74" s="9"/>
      <c r="O74" s="9"/>
    </row>
    <row r="75" spans="1:15" ht="63.75" x14ac:dyDescent="0.2">
      <c r="A75" s="19" t="s">
        <v>119</v>
      </c>
      <c r="B75" s="20" t="s">
        <v>120</v>
      </c>
      <c r="C75" s="35">
        <v>200</v>
      </c>
      <c r="D75" s="37"/>
      <c r="E75" s="35">
        <f t="shared" si="5"/>
        <v>200</v>
      </c>
      <c r="F75" s="35">
        <v>200</v>
      </c>
      <c r="G75" s="35"/>
      <c r="H75" s="35">
        <f t="shared" si="6"/>
        <v>200</v>
      </c>
      <c r="I75" s="35">
        <v>200</v>
      </c>
      <c r="J75" s="35"/>
      <c r="K75" s="35">
        <f t="shared" si="7"/>
        <v>200</v>
      </c>
      <c r="M75" s="9"/>
      <c r="O75" s="9"/>
    </row>
    <row r="76" spans="1:15" ht="51" x14ac:dyDescent="0.2">
      <c r="A76" s="19" t="s">
        <v>121</v>
      </c>
      <c r="B76" s="20" t="s">
        <v>122</v>
      </c>
      <c r="C76" s="35">
        <v>600</v>
      </c>
      <c r="D76" s="37"/>
      <c r="E76" s="35">
        <f t="shared" si="5"/>
        <v>600</v>
      </c>
      <c r="F76" s="35">
        <v>600</v>
      </c>
      <c r="G76" s="35"/>
      <c r="H76" s="35">
        <f t="shared" si="6"/>
        <v>600</v>
      </c>
      <c r="I76" s="35">
        <v>900</v>
      </c>
      <c r="J76" s="35"/>
      <c r="K76" s="35">
        <f t="shared" si="7"/>
        <v>900</v>
      </c>
      <c r="M76" s="9"/>
      <c r="O76" s="9"/>
    </row>
    <row r="77" spans="1:15" ht="51" x14ac:dyDescent="0.2">
      <c r="A77" s="19" t="s">
        <v>592</v>
      </c>
      <c r="B77" s="20" t="s">
        <v>593</v>
      </c>
      <c r="C77" s="35">
        <v>372.9</v>
      </c>
      <c r="D77" s="37"/>
      <c r="E77" s="35">
        <f t="shared" si="5"/>
        <v>372.9</v>
      </c>
      <c r="F77" s="35">
        <v>376.4</v>
      </c>
      <c r="G77" s="35"/>
      <c r="H77" s="35">
        <f t="shared" si="6"/>
        <v>376.4</v>
      </c>
      <c r="I77" s="35">
        <v>376.4</v>
      </c>
      <c r="J77" s="35"/>
      <c r="K77" s="35">
        <f t="shared" si="7"/>
        <v>376.4</v>
      </c>
      <c r="M77" s="9"/>
      <c r="O77" s="9"/>
    </row>
    <row r="78" spans="1:15" x14ac:dyDescent="0.2">
      <c r="A78" s="19"/>
      <c r="B78" s="18" t="s">
        <v>667</v>
      </c>
      <c r="C78" s="34">
        <f>C79+C99+C113+C127+C136+C139+C169</f>
        <v>3106487</v>
      </c>
      <c r="D78" s="34">
        <f t="shared" ref="D78:K78" si="8">D79+D99+D113+D127+D136+D139+D169</f>
        <v>0</v>
      </c>
      <c r="E78" s="34">
        <f t="shared" si="8"/>
        <v>3106487</v>
      </c>
      <c r="F78" s="34">
        <f t="shared" si="8"/>
        <v>3074493.2</v>
      </c>
      <c r="G78" s="34">
        <f t="shared" si="8"/>
        <v>0</v>
      </c>
      <c r="H78" s="34">
        <f t="shared" si="8"/>
        <v>3074493.2</v>
      </c>
      <c r="I78" s="34">
        <f t="shared" si="8"/>
        <v>3097787.8000000003</v>
      </c>
      <c r="J78" s="34">
        <f t="shared" si="8"/>
        <v>0</v>
      </c>
      <c r="K78" s="34">
        <f t="shared" si="8"/>
        <v>3097787.8000000003</v>
      </c>
      <c r="M78" s="9"/>
      <c r="O78" s="9"/>
    </row>
    <row r="79" spans="1:15" ht="25.5" x14ac:dyDescent="0.2">
      <c r="A79" s="19" t="s">
        <v>123</v>
      </c>
      <c r="B79" s="20" t="s">
        <v>124</v>
      </c>
      <c r="C79" s="35">
        <v>424532</v>
      </c>
      <c r="D79" s="37"/>
      <c r="E79" s="35">
        <f t="shared" si="5"/>
        <v>424532</v>
      </c>
      <c r="F79" s="35">
        <v>420927</v>
      </c>
      <c r="G79" s="35"/>
      <c r="H79" s="35">
        <f t="shared" si="6"/>
        <v>420927</v>
      </c>
      <c r="I79" s="35">
        <v>402050.4</v>
      </c>
      <c r="J79" s="35"/>
      <c r="K79" s="35">
        <f t="shared" si="7"/>
        <v>402050.4</v>
      </c>
      <c r="M79" s="9"/>
      <c r="O79" s="9"/>
    </row>
    <row r="80" spans="1:15" ht="51" x14ac:dyDescent="0.2">
      <c r="A80" s="19" t="s">
        <v>125</v>
      </c>
      <c r="B80" s="20" t="s">
        <v>126</v>
      </c>
      <c r="C80" s="35">
        <v>70980</v>
      </c>
      <c r="D80" s="37"/>
      <c r="E80" s="35">
        <f t="shared" si="5"/>
        <v>70980</v>
      </c>
      <c r="F80" s="35">
        <v>70980</v>
      </c>
      <c r="G80" s="35"/>
      <c r="H80" s="35">
        <f t="shared" si="6"/>
        <v>70980</v>
      </c>
      <c r="I80" s="35">
        <v>70980</v>
      </c>
      <c r="J80" s="35"/>
      <c r="K80" s="35">
        <f t="shared" si="7"/>
        <v>70980</v>
      </c>
      <c r="M80" s="9"/>
      <c r="O80" s="9"/>
    </row>
    <row r="81" spans="1:15" ht="38.25" x14ac:dyDescent="0.2">
      <c r="A81" s="19" t="s">
        <v>127</v>
      </c>
      <c r="B81" s="20" t="s">
        <v>128</v>
      </c>
      <c r="C81" s="35">
        <v>70980</v>
      </c>
      <c r="D81" s="37"/>
      <c r="E81" s="35">
        <f t="shared" si="5"/>
        <v>70980</v>
      </c>
      <c r="F81" s="35">
        <v>70980</v>
      </c>
      <c r="G81" s="35"/>
      <c r="H81" s="35">
        <f t="shared" si="6"/>
        <v>70980</v>
      </c>
      <c r="I81" s="35">
        <v>70980</v>
      </c>
      <c r="J81" s="35"/>
      <c r="K81" s="35">
        <f t="shared" si="7"/>
        <v>70980</v>
      </c>
      <c r="M81" s="9"/>
      <c r="O81" s="9"/>
    </row>
    <row r="82" spans="1:15" x14ac:dyDescent="0.2">
      <c r="A82" s="19" t="s">
        <v>129</v>
      </c>
      <c r="B82" s="20" t="s">
        <v>130</v>
      </c>
      <c r="C82" s="35">
        <v>138889.60000000001</v>
      </c>
      <c r="D82" s="37"/>
      <c r="E82" s="35">
        <f t="shared" si="5"/>
        <v>138889.60000000001</v>
      </c>
      <c r="F82" s="35">
        <v>138884.6</v>
      </c>
      <c r="G82" s="35"/>
      <c r="H82" s="35">
        <f t="shared" si="6"/>
        <v>138884.6</v>
      </c>
      <c r="I82" s="35">
        <v>139475.9</v>
      </c>
      <c r="J82" s="35"/>
      <c r="K82" s="35">
        <f t="shared" si="7"/>
        <v>139475.9</v>
      </c>
      <c r="M82" s="9"/>
      <c r="O82" s="9"/>
    </row>
    <row r="83" spans="1:15" ht="25.5" x14ac:dyDescent="0.2">
      <c r="A83" s="19" t="s">
        <v>131</v>
      </c>
      <c r="B83" s="20" t="s">
        <v>132</v>
      </c>
      <c r="C83" s="35">
        <v>138889.60000000001</v>
      </c>
      <c r="D83" s="37"/>
      <c r="E83" s="35">
        <f t="shared" si="5"/>
        <v>138889.60000000001</v>
      </c>
      <c r="F83" s="35">
        <v>138884.6</v>
      </c>
      <c r="G83" s="35"/>
      <c r="H83" s="35">
        <f t="shared" si="6"/>
        <v>138884.6</v>
      </c>
      <c r="I83" s="35">
        <v>139475.9</v>
      </c>
      <c r="J83" s="35"/>
      <c r="K83" s="35">
        <f t="shared" si="7"/>
        <v>139475.9</v>
      </c>
      <c r="M83" s="9"/>
      <c r="O83" s="9"/>
    </row>
    <row r="84" spans="1:15" ht="25.5" x14ac:dyDescent="0.2">
      <c r="A84" s="19" t="s">
        <v>133</v>
      </c>
      <c r="B84" s="20" t="s">
        <v>134</v>
      </c>
      <c r="C84" s="35">
        <v>37270.199999999997</v>
      </c>
      <c r="D84" s="37"/>
      <c r="E84" s="35">
        <f t="shared" si="5"/>
        <v>37270.199999999997</v>
      </c>
      <c r="F84" s="35">
        <v>37270.199999999997</v>
      </c>
      <c r="G84" s="35"/>
      <c r="H84" s="35">
        <f t="shared" si="6"/>
        <v>37270.199999999997</v>
      </c>
      <c r="I84" s="35">
        <v>37270.199999999997</v>
      </c>
      <c r="J84" s="35"/>
      <c r="K84" s="35">
        <f t="shared" si="7"/>
        <v>37270.199999999997</v>
      </c>
      <c r="M84" s="9"/>
      <c r="O84" s="9"/>
    </row>
    <row r="85" spans="1:15" ht="25.5" x14ac:dyDescent="0.2">
      <c r="A85" s="19" t="s">
        <v>135</v>
      </c>
      <c r="B85" s="20" t="s">
        <v>136</v>
      </c>
      <c r="C85" s="35">
        <v>37270.199999999997</v>
      </c>
      <c r="D85" s="37"/>
      <c r="E85" s="35">
        <f t="shared" si="5"/>
        <v>37270.199999999997</v>
      </c>
      <c r="F85" s="35">
        <v>37270.199999999997</v>
      </c>
      <c r="G85" s="35"/>
      <c r="H85" s="35">
        <f t="shared" si="6"/>
        <v>37270.199999999997</v>
      </c>
      <c r="I85" s="35">
        <v>37270.199999999997</v>
      </c>
      <c r="J85" s="35"/>
      <c r="K85" s="35">
        <f t="shared" si="7"/>
        <v>37270.199999999997</v>
      </c>
      <c r="M85" s="9"/>
      <c r="O85" s="9"/>
    </row>
    <row r="86" spans="1:15" ht="63.75" x14ac:dyDescent="0.2">
      <c r="A86" s="19" t="s">
        <v>137</v>
      </c>
      <c r="B86" s="20" t="s">
        <v>138</v>
      </c>
      <c r="C86" s="35">
        <v>169451.4</v>
      </c>
      <c r="D86" s="37"/>
      <c r="E86" s="35">
        <f t="shared" si="5"/>
        <v>169451.4</v>
      </c>
      <c r="F86" s="35">
        <v>165851.4</v>
      </c>
      <c r="G86" s="35"/>
      <c r="H86" s="35">
        <f t="shared" si="6"/>
        <v>165851.4</v>
      </c>
      <c r="I86" s="35">
        <v>146383.5</v>
      </c>
      <c r="J86" s="35"/>
      <c r="K86" s="35">
        <f t="shared" si="7"/>
        <v>146383.5</v>
      </c>
      <c r="M86" s="9"/>
      <c r="O86" s="9"/>
    </row>
    <row r="87" spans="1:15" ht="51" x14ac:dyDescent="0.2">
      <c r="A87" s="19" t="s">
        <v>433</v>
      </c>
      <c r="B87" s="20" t="s">
        <v>434</v>
      </c>
      <c r="C87" s="35">
        <v>10000</v>
      </c>
      <c r="D87" s="37"/>
      <c r="E87" s="35">
        <f t="shared" si="5"/>
        <v>10000</v>
      </c>
      <c r="F87" s="35">
        <v>10000</v>
      </c>
      <c r="G87" s="35"/>
      <c r="H87" s="35">
        <f t="shared" si="6"/>
        <v>10000</v>
      </c>
      <c r="I87" s="35">
        <v>10000</v>
      </c>
      <c r="J87" s="35"/>
      <c r="K87" s="35">
        <f t="shared" si="7"/>
        <v>10000</v>
      </c>
      <c r="M87" s="9"/>
      <c r="O87" s="9"/>
    </row>
    <row r="88" spans="1:15" ht="63.75" x14ac:dyDescent="0.2">
      <c r="A88" s="19" t="s">
        <v>139</v>
      </c>
      <c r="B88" s="20" t="s">
        <v>140</v>
      </c>
      <c r="C88" s="35">
        <v>10000</v>
      </c>
      <c r="D88" s="37"/>
      <c r="E88" s="35">
        <f t="shared" si="5"/>
        <v>10000</v>
      </c>
      <c r="F88" s="35">
        <v>10000</v>
      </c>
      <c r="G88" s="35"/>
      <c r="H88" s="35">
        <f t="shared" si="6"/>
        <v>10000</v>
      </c>
      <c r="I88" s="35">
        <v>10000</v>
      </c>
      <c r="J88" s="35"/>
      <c r="K88" s="35">
        <f t="shared" si="7"/>
        <v>10000</v>
      </c>
      <c r="M88" s="9"/>
      <c r="O88" s="9"/>
    </row>
    <row r="89" spans="1:15" ht="63.75" x14ac:dyDescent="0.2">
      <c r="A89" s="19" t="s">
        <v>435</v>
      </c>
      <c r="B89" s="20" t="s">
        <v>594</v>
      </c>
      <c r="C89" s="35">
        <v>22383.5</v>
      </c>
      <c r="D89" s="37"/>
      <c r="E89" s="35">
        <f t="shared" si="5"/>
        <v>22383.5</v>
      </c>
      <c r="F89" s="35">
        <v>22383.5</v>
      </c>
      <c r="G89" s="35"/>
      <c r="H89" s="35">
        <f t="shared" si="6"/>
        <v>22383.5</v>
      </c>
      <c r="I89" s="35">
        <v>22383.5</v>
      </c>
      <c r="J89" s="35"/>
      <c r="K89" s="35">
        <f t="shared" si="7"/>
        <v>22383.5</v>
      </c>
      <c r="M89" s="9"/>
      <c r="O89" s="9"/>
    </row>
    <row r="90" spans="1:15" ht="51" x14ac:dyDescent="0.2">
      <c r="A90" s="19" t="s">
        <v>141</v>
      </c>
      <c r="B90" s="20" t="s">
        <v>142</v>
      </c>
      <c r="C90" s="35">
        <v>22383.5</v>
      </c>
      <c r="D90" s="37"/>
      <c r="E90" s="35">
        <f t="shared" si="5"/>
        <v>22383.5</v>
      </c>
      <c r="F90" s="35">
        <v>22383.5</v>
      </c>
      <c r="G90" s="35"/>
      <c r="H90" s="35">
        <f t="shared" si="6"/>
        <v>22383.5</v>
      </c>
      <c r="I90" s="35">
        <v>22383.5</v>
      </c>
      <c r="J90" s="35"/>
      <c r="K90" s="35">
        <f t="shared" si="7"/>
        <v>22383.5</v>
      </c>
      <c r="M90" s="9"/>
      <c r="O90" s="9"/>
    </row>
    <row r="91" spans="1:15" ht="25.5" x14ac:dyDescent="0.2">
      <c r="A91" s="19" t="s">
        <v>436</v>
      </c>
      <c r="B91" s="20" t="s">
        <v>437</v>
      </c>
      <c r="C91" s="35">
        <v>137067.9</v>
      </c>
      <c r="D91" s="37"/>
      <c r="E91" s="35">
        <f t="shared" si="5"/>
        <v>137067.9</v>
      </c>
      <c r="F91" s="35">
        <v>133467.9</v>
      </c>
      <c r="G91" s="35"/>
      <c r="H91" s="35">
        <f t="shared" si="6"/>
        <v>133467.9</v>
      </c>
      <c r="I91" s="35">
        <v>114000</v>
      </c>
      <c r="J91" s="35"/>
      <c r="K91" s="35">
        <f t="shared" si="7"/>
        <v>114000</v>
      </c>
      <c r="M91" s="9"/>
      <c r="O91" s="9"/>
    </row>
    <row r="92" spans="1:15" ht="25.5" x14ac:dyDescent="0.2">
      <c r="A92" s="19" t="s">
        <v>143</v>
      </c>
      <c r="B92" s="20" t="s">
        <v>144</v>
      </c>
      <c r="C92" s="35">
        <v>137067.9</v>
      </c>
      <c r="D92" s="37"/>
      <c r="E92" s="35">
        <f t="shared" si="5"/>
        <v>137067.9</v>
      </c>
      <c r="F92" s="35">
        <v>133467.9</v>
      </c>
      <c r="G92" s="35"/>
      <c r="H92" s="35">
        <f t="shared" si="6"/>
        <v>133467.9</v>
      </c>
      <c r="I92" s="35">
        <v>114000</v>
      </c>
      <c r="J92" s="35"/>
      <c r="K92" s="35">
        <f t="shared" si="7"/>
        <v>114000</v>
      </c>
      <c r="M92" s="9"/>
      <c r="O92" s="9"/>
    </row>
    <row r="93" spans="1:15" ht="38.25" x14ac:dyDescent="0.2">
      <c r="A93" s="19" t="s">
        <v>145</v>
      </c>
      <c r="B93" s="20" t="s">
        <v>146</v>
      </c>
      <c r="C93" s="35">
        <v>9.9</v>
      </c>
      <c r="D93" s="37"/>
      <c r="E93" s="35">
        <f t="shared" si="5"/>
        <v>9.9</v>
      </c>
      <c r="F93" s="35">
        <v>9.9</v>
      </c>
      <c r="G93" s="35"/>
      <c r="H93" s="35">
        <f t="shared" si="6"/>
        <v>9.9</v>
      </c>
      <c r="I93" s="35">
        <v>9.9</v>
      </c>
      <c r="J93" s="35"/>
      <c r="K93" s="35">
        <f t="shared" si="7"/>
        <v>9.9</v>
      </c>
      <c r="M93" s="9"/>
      <c r="O93" s="9"/>
    </row>
    <row r="94" spans="1:15" ht="25.5" x14ac:dyDescent="0.2">
      <c r="A94" s="19" t="s">
        <v>147</v>
      </c>
      <c r="B94" s="20" t="s">
        <v>148</v>
      </c>
      <c r="C94" s="35">
        <v>9.9</v>
      </c>
      <c r="D94" s="37"/>
      <c r="E94" s="35">
        <f t="shared" si="5"/>
        <v>9.9</v>
      </c>
      <c r="F94" s="35">
        <v>9.9</v>
      </c>
      <c r="G94" s="35"/>
      <c r="H94" s="35">
        <f t="shared" si="6"/>
        <v>9.9</v>
      </c>
      <c r="I94" s="35">
        <v>9.9</v>
      </c>
      <c r="J94" s="35"/>
      <c r="K94" s="35">
        <f t="shared" si="7"/>
        <v>9.9</v>
      </c>
      <c r="M94" s="9"/>
      <c r="O94" s="9"/>
    </row>
    <row r="95" spans="1:15" ht="76.5" x14ac:dyDescent="0.2">
      <c r="A95" s="19" t="s">
        <v>149</v>
      </c>
      <c r="B95" s="20" t="s">
        <v>150</v>
      </c>
      <c r="C95" s="35">
        <v>9.9</v>
      </c>
      <c r="D95" s="37"/>
      <c r="E95" s="35">
        <f t="shared" si="5"/>
        <v>9.9</v>
      </c>
      <c r="F95" s="35">
        <v>9.9</v>
      </c>
      <c r="G95" s="35"/>
      <c r="H95" s="35">
        <f t="shared" si="6"/>
        <v>9.9</v>
      </c>
      <c r="I95" s="35">
        <v>9.9</v>
      </c>
      <c r="J95" s="35"/>
      <c r="K95" s="35">
        <f t="shared" si="7"/>
        <v>9.9</v>
      </c>
      <c r="M95" s="9"/>
      <c r="O95" s="9"/>
    </row>
    <row r="96" spans="1:15" ht="63.75" x14ac:dyDescent="0.2">
      <c r="A96" s="19" t="s">
        <v>151</v>
      </c>
      <c r="B96" s="20" t="s">
        <v>152</v>
      </c>
      <c r="C96" s="35">
        <v>7930.9</v>
      </c>
      <c r="D96" s="37"/>
      <c r="E96" s="35">
        <f t="shared" si="5"/>
        <v>7930.9</v>
      </c>
      <c r="F96" s="35">
        <v>7930.9</v>
      </c>
      <c r="G96" s="35"/>
      <c r="H96" s="35">
        <f t="shared" si="6"/>
        <v>7930.9</v>
      </c>
      <c r="I96" s="35">
        <v>7930.9</v>
      </c>
      <c r="J96" s="35"/>
      <c r="K96" s="35">
        <f t="shared" si="7"/>
        <v>7930.9</v>
      </c>
      <c r="M96" s="9"/>
      <c r="O96" s="9"/>
    </row>
    <row r="97" spans="1:15" ht="63.75" x14ac:dyDescent="0.2">
      <c r="A97" s="19" t="s">
        <v>438</v>
      </c>
      <c r="B97" s="20" t="s">
        <v>439</v>
      </c>
      <c r="C97" s="35">
        <v>7930.9</v>
      </c>
      <c r="D97" s="37"/>
      <c r="E97" s="35">
        <f t="shared" si="5"/>
        <v>7930.9</v>
      </c>
      <c r="F97" s="35">
        <v>7930.9</v>
      </c>
      <c r="G97" s="35"/>
      <c r="H97" s="35">
        <f t="shared" si="6"/>
        <v>7930.9</v>
      </c>
      <c r="I97" s="35">
        <v>7930.9</v>
      </c>
      <c r="J97" s="35"/>
      <c r="K97" s="35">
        <f t="shared" si="7"/>
        <v>7930.9</v>
      </c>
      <c r="M97" s="9"/>
      <c r="O97" s="9"/>
    </row>
    <row r="98" spans="1:15" ht="63.75" x14ac:dyDescent="0.2">
      <c r="A98" s="19" t="s">
        <v>153</v>
      </c>
      <c r="B98" s="20" t="s">
        <v>154</v>
      </c>
      <c r="C98" s="35">
        <v>7930.9</v>
      </c>
      <c r="D98" s="37"/>
      <c r="E98" s="35">
        <f t="shared" si="5"/>
        <v>7930.9</v>
      </c>
      <c r="F98" s="35">
        <v>7930.9</v>
      </c>
      <c r="G98" s="35"/>
      <c r="H98" s="35">
        <f t="shared" si="6"/>
        <v>7930.9</v>
      </c>
      <c r="I98" s="35">
        <v>7930.9</v>
      </c>
      <c r="J98" s="35"/>
      <c r="K98" s="35">
        <f t="shared" si="7"/>
        <v>7930.9</v>
      </c>
      <c r="M98" s="9"/>
      <c r="O98" s="9"/>
    </row>
    <row r="99" spans="1:15" x14ac:dyDescent="0.2">
      <c r="A99" s="19" t="s">
        <v>155</v>
      </c>
      <c r="B99" s="20" t="s">
        <v>156</v>
      </c>
      <c r="C99" s="35">
        <v>315898.8</v>
      </c>
      <c r="D99" s="37"/>
      <c r="E99" s="35">
        <f t="shared" si="5"/>
        <v>315898.8</v>
      </c>
      <c r="F99" s="35">
        <v>327877.7</v>
      </c>
      <c r="G99" s="35"/>
      <c r="H99" s="35">
        <f t="shared" si="6"/>
        <v>327877.7</v>
      </c>
      <c r="I99" s="35">
        <v>328065.2</v>
      </c>
      <c r="J99" s="35"/>
      <c r="K99" s="35">
        <f t="shared" si="7"/>
        <v>328065.2</v>
      </c>
      <c r="M99" s="9"/>
      <c r="O99" s="9"/>
    </row>
    <row r="100" spans="1:15" x14ac:dyDescent="0.2">
      <c r="A100" s="19" t="s">
        <v>157</v>
      </c>
      <c r="B100" s="20" t="s">
        <v>158</v>
      </c>
      <c r="C100" s="35">
        <v>172698.3</v>
      </c>
      <c r="D100" s="37"/>
      <c r="E100" s="35">
        <f t="shared" si="5"/>
        <v>172698.3</v>
      </c>
      <c r="F100" s="35">
        <v>172915.7</v>
      </c>
      <c r="G100" s="35"/>
      <c r="H100" s="35">
        <f t="shared" si="6"/>
        <v>172915.7</v>
      </c>
      <c r="I100" s="35">
        <v>173103.2</v>
      </c>
      <c r="J100" s="35"/>
      <c r="K100" s="35">
        <f t="shared" si="7"/>
        <v>173103.2</v>
      </c>
      <c r="M100" s="9"/>
      <c r="O100" s="9"/>
    </row>
    <row r="101" spans="1:15" ht="38.25" x14ac:dyDescent="0.2">
      <c r="A101" s="19" t="s">
        <v>440</v>
      </c>
      <c r="B101" s="20" t="s">
        <v>441</v>
      </c>
      <c r="C101" s="35">
        <v>58235.1</v>
      </c>
      <c r="D101" s="37"/>
      <c r="E101" s="35">
        <f t="shared" si="5"/>
        <v>58235.1</v>
      </c>
      <c r="F101" s="35">
        <v>58235.1</v>
      </c>
      <c r="G101" s="35"/>
      <c r="H101" s="35">
        <f t="shared" si="6"/>
        <v>58235.1</v>
      </c>
      <c r="I101" s="35">
        <v>58235.1</v>
      </c>
      <c r="J101" s="35"/>
      <c r="K101" s="35">
        <f t="shared" si="7"/>
        <v>58235.1</v>
      </c>
      <c r="M101" s="9"/>
      <c r="O101" s="9"/>
    </row>
    <row r="102" spans="1:15" ht="38.25" x14ac:dyDescent="0.2">
      <c r="A102" s="19" t="s">
        <v>159</v>
      </c>
      <c r="B102" s="20" t="s">
        <v>160</v>
      </c>
      <c r="C102" s="35">
        <v>58235.1</v>
      </c>
      <c r="D102" s="37"/>
      <c r="E102" s="35">
        <f t="shared" si="5"/>
        <v>58235.1</v>
      </c>
      <c r="F102" s="35">
        <v>58235.1</v>
      </c>
      <c r="G102" s="35"/>
      <c r="H102" s="35">
        <f t="shared" si="6"/>
        <v>58235.1</v>
      </c>
      <c r="I102" s="35">
        <v>58235.1</v>
      </c>
      <c r="J102" s="35"/>
      <c r="K102" s="35">
        <f t="shared" si="7"/>
        <v>58235.1</v>
      </c>
      <c r="M102" s="9"/>
      <c r="O102" s="9"/>
    </row>
    <row r="103" spans="1:15" ht="25.5" x14ac:dyDescent="0.2">
      <c r="A103" s="19" t="s">
        <v>161</v>
      </c>
      <c r="B103" s="20" t="s">
        <v>162</v>
      </c>
      <c r="C103" s="35">
        <v>109081.2</v>
      </c>
      <c r="D103" s="37"/>
      <c r="E103" s="35">
        <f t="shared" si="5"/>
        <v>109081.2</v>
      </c>
      <c r="F103" s="35">
        <v>109202.4</v>
      </c>
      <c r="G103" s="35"/>
      <c r="H103" s="35">
        <f t="shared" si="6"/>
        <v>109202.4</v>
      </c>
      <c r="I103" s="35">
        <v>109327.8</v>
      </c>
      <c r="J103" s="35"/>
      <c r="K103" s="35">
        <f t="shared" si="7"/>
        <v>109327.8</v>
      </c>
      <c r="M103" s="9"/>
      <c r="O103" s="9"/>
    </row>
    <row r="104" spans="1:15" ht="38.25" x14ac:dyDescent="0.2">
      <c r="A104" s="19" t="s">
        <v>442</v>
      </c>
      <c r="B104" s="20" t="s">
        <v>595</v>
      </c>
      <c r="C104" s="35">
        <v>4182</v>
      </c>
      <c r="D104" s="37"/>
      <c r="E104" s="35">
        <f t="shared" si="5"/>
        <v>4182</v>
      </c>
      <c r="F104" s="35">
        <v>4218.2</v>
      </c>
      <c r="G104" s="35"/>
      <c r="H104" s="35">
        <f t="shared" si="6"/>
        <v>4218.2</v>
      </c>
      <c r="I104" s="35">
        <v>4220.3</v>
      </c>
      <c r="J104" s="35"/>
      <c r="K104" s="35">
        <f t="shared" si="7"/>
        <v>4220.3</v>
      </c>
      <c r="M104" s="9"/>
      <c r="O104" s="9"/>
    </row>
    <row r="105" spans="1:15" ht="89.25" x14ac:dyDescent="0.2">
      <c r="A105" s="19" t="s">
        <v>163</v>
      </c>
      <c r="B105" s="20" t="s">
        <v>596</v>
      </c>
      <c r="C105" s="35">
        <v>4182</v>
      </c>
      <c r="D105" s="37"/>
      <c r="E105" s="35">
        <f t="shared" si="5"/>
        <v>4182</v>
      </c>
      <c r="F105" s="35">
        <v>4218.2</v>
      </c>
      <c r="G105" s="35"/>
      <c r="H105" s="35">
        <f t="shared" si="6"/>
        <v>4218.2</v>
      </c>
      <c r="I105" s="35">
        <v>4220.3</v>
      </c>
      <c r="J105" s="35"/>
      <c r="K105" s="35">
        <f t="shared" si="7"/>
        <v>4220.3</v>
      </c>
      <c r="M105" s="9"/>
      <c r="O105" s="9"/>
    </row>
    <row r="106" spans="1:15" ht="25.5" x14ac:dyDescent="0.2">
      <c r="A106" s="19" t="s">
        <v>443</v>
      </c>
      <c r="B106" s="20" t="s">
        <v>444</v>
      </c>
      <c r="C106" s="35">
        <v>1200</v>
      </c>
      <c r="D106" s="37"/>
      <c r="E106" s="35">
        <f t="shared" si="5"/>
        <v>1200</v>
      </c>
      <c r="F106" s="35">
        <v>1260</v>
      </c>
      <c r="G106" s="35"/>
      <c r="H106" s="35">
        <f t="shared" si="6"/>
        <v>1260</v>
      </c>
      <c r="I106" s="35">
        <v>1320</v>
      </c>
      <c r="J106" s="35"/>
      <c r="K106" s="35">
        <f t="shared" si="7"/>
        <v>1320</v>
      </c>
      <c r="M106" s="9"/>
      <c r="O106" s="9"/>
    </row>
    <row r="107" spans="1:15" ht="25.5" x14ac:dyDescent="0.2">
      <c r="A107" s="19" t="s">
        <v>164</v>
      </c>
      <c r="B107" s="20" t="s">
        <v>165</v>
      </c>
      <c r="C107" s="35">
        <v>1200</v>
      </c>
      <c r="D107" s="37"/>
      <c r="E107" s="35">
        <f t="shared" si="5"/>
        <v>1200</v>
      </c>
      <c r="F107" s="35">
        <v>1260</v>
      </c>
      <c r="G107" s="35"/>
      <c r="H107" s="35">
        <f t="shared" si="6"/>
        <v>1260</v>
      </c>
      <c r="I107" s="35">
        <v>1320</v>
      </c>
      <c r="J107" s="35"/>
      <c r="K107" s="35">
        <f t="shared" si="7"/>
        <v>1320</v>
      </c>
      <c r="M107" s="9"/>
      <c r="O107" s="9"/>
    </row>
    <row r="108" spans="1:15" x14ac:dyDescent="0.2">
      <c r="A108" s="19" t="s">
        <v>166</v>
      </c>
      <c r="B108" s="20" t="s">
        <v>167</v>
      </c>
      <c r="C108" s="35">
        <v>143200.5</v>
      </c>
      <c r="D108" s="37"/>
      <c r="E108" s="35">
        <f t="shared" si="5"/>
        <v>143200.5</v>
      </c>
      <c r="F108" s="35">
        <v>154962</v>
      </c>
      <c r="G108" s="35"/>
      <c r="H108" s="35">
        <f t="shared" si="6"/>
        <v>154962</v>
      </c>
      <c r="I108" s="35">
        <v>154962</v>
      </c>
      <c r="J108" s="35"/>
      <c r="K108" s="35">
        <f t="shared" si="7"/>
        <v>154962</v>
      </c>
      <c r="M108" s="9"/>
      <c r="O108" s="9"/>
    </row>
    <row r="109" spans="1:15" x14ac:dyDescent="0.2">
      <c r="A109" s="19" t="s">
        <v>445</v>
      </c>
      <c r="B109" s="20" t="s">
        <v>446</v>
      </c>
      <c r="C109" s="35">
        <v>143200.5</v>
      </c>
      <c r="D109" s="37"/>
      <c r="E109" s="35">
        <f t="shared" si="5"/>
        <v>143200.5</v>
      </c>
      <c r="F109" s="35">
        <v>154962</v>
      </c>
      <c r="G109" s="35"/>
      <c r="H109" s="35">
        <f t="shared" si="6"/>
        <v>154962</v>
      </c>
      <c r="I109" s="35">
        <v>154962</v>
      </c>
      <c r="J109" s="35"/>
      <c r="K109" s="35">
        <f t="shared" si="7"/>
        <v>154962</v>
      </c>
      <c r="M109" s="9"/>
      <c r="O109" s="9"/>
    </row>
    <row r="110" spans="1:15" ht="38.25" x14ac:dyDescent="0.2">
      <c r="A110" s="19" t="s">
        <v>168</v>
      </c>
      <c r="B110" s="20" t="s">
        <v>169</v>
      </c>
      <c r="C110" s="35">
        <v>130239</v>
      </c>
      <c r="D110" s="37"/>
      <c r="E110" s="35">
        <f t="shared" si="5"/>
        <v>130239</v>
      </c>
      <c r="F110" s="35">
        <v>141252.70000000001</v>
      </c>
      <c r="G110" s="35"/>
      <c r="H110" s="35">
        <f t="shared" si="6"/>
        <v>141252.70000000001</v>
      </c>
      <c r="I110" s="35">
        <v>141252.70000000001</v>
      </c>
      <c r="J110" s="35"/>
      <c r="K110" s="35">
        <f t="shared" si="7"/>
        <v>141252.70000000001</v>
      </c>
      <c r="M110" s="9"/>
      <c r="O110" s="9"/>
    </row>
    <row r="111" spans="1:15" ht="25.5" x14ac:dyDescent="0.2">
      <c r="A111" s="19" t="s">
        <v>170</v>
      </c>
      <c r="B111" s="20" t="s">
        <v>171</v>
      </c>
      <c r="C111" s="35">
        <v>10581.5</v>
      </c>
      <c r="D111" s="37"/>
      <c r="E111" s="35">
        <f t="shared" si="5"/>
        <v>10581.5</v>
      </c>
      <c r="F111" s="35">
        <v>11328.1</v>
      </c>
      <c r="G111" s="35"/>
      <c r="H111" s="35">
        <f t="shared" si="6"/>
        <v>11328.1</v>
      </c>
      <c r="I111" s="35">
        <v>11328.1</v>
      </c>
      <c r="J111" s="35"/>
      <c r="K111" s="35">
        <f t="shared" si="7"/>
        <v>11328.1</v>
      </c>
      <c r="M111" s="9"/>
      <c r="O111" s="9"/>
    </row>
    <row r="112" spans="1:15" ht="38.25" x14ac:dyDescent="0.2">
      <c r="A112" s="19" t="s">
        <v>172</v>
      </c>
      <c r="B112" s="20" t="s">
        <v>173</v>
      </c>
      <c r="C112" s="35">
        <v>2380</v>
      </c>
      <c r="D112" s="37"/>
      <c r="E112" s="35">
        <f t="shared" si="5"/>
        <v>2380</v>
      </c>
      <c r="F112" s="35">
        <v>2381.1999999999998</v>
      </c>
      <c r="G112" s="35"/>
      <c r="H112" s="35">
        <f t="shared" si="6"/>
        <v>2381.1999999999998</v>
      </c>
      <c r="I112" s="35">
        <v>2381.1999999999998</v>
      </c>
      <c r="J112" s="35"/>
      <c r="K112" s="35">
        <f t="shared" si="7"/>
        <v>2381.1999999999998</v>
      </c>
      <c r="M112" s="9"/>
      <c r="O112" s="9"/>
    </row>
    <row r="113" spans="1:15" ht="25.5" x14ac:dyDescent="0.2">
      <c r="A113" s="19" t="s">
        <v>174</v>
      </c>
      <c r="B113" s="20" t="s">
        <v>175</v>
      </c>
      <c r="C113" s="35">
        <v>174212</v>
      </c>
      <c r="D113" s="37"/>
      <c r="E113" s="35">
        <f t="shared" si="5"/>
        <v>174212</v>
      </c>
      <c r="F113" s="35">
        <v>175304.1</v>
      </c>
      <c r="G113" s="35"/>
      <c r="H113" s="35">
        <f t="shared" si="6"/>
        <v>175304.1</v>
      </c>
      <c r="I113" s="35">
        <v>178185</v>
      </c>
      <c r="J113" s="35"/>
      <c r="K113" s="35">
        <f t="shared" si="7"/>
        <v>178185</v>
      </c>
      <c r="M113" s="9"/>
      <c r="O113" s="9"/>
    </row>
    <row r="114" spans="1:15" x14ac:dyDescent="0.2">
      <c r="A114" s="19" t="s">
        <v>176</v>
      </c>
      <c r="B114" s="20" t="s">
        <v>177</v>
      </c>
      <c r="C114" s="35">
        <v>48818.2</v>
      </c>
      <c r="D114" s="37"/>
      <c r="E114" s="35">
        <f t="shared" si="5"/>
        <v>48818.2</v>
      </c>
      <c r="F114" s="35">
        <v>48953.5</v>
      </c>
      <c r="G114" s="35"/>
      <c r="H114" s="35">
        <f t="shared" si="6"/>
        <v>48953.5</v>
      </c>
      <c r="I114" s="35">
        <v>48944.6</v>
      </c>
      <c r="J114" s="35"/>
      <c r="K114" s="35">
        <f t="shared" si="7"/>
        <v>48944.6</v>
      </c>
      <c r="M114" s="9"/>
      <c r="O114" s="9"/>
    </row>
    <row r="115" spans="1:15" ht="25.5" x14ac:dyDescent="0.2">
      <c r="A115" s="19" t="s">
        <v>178</v>
      </c>
      <c r="B115" s="20" t="s">
        <v>179</v>
      </c>
      <c r="C115" s="35">
        <v>741.9</v>
      </c>
      <c r="D115" s="37"/>
      <c r="E115" s="35">
        <f t="shared" si="5"/>
        <v>741.9</v>
      </c>
      <c r="F115" s="35">
        <v>736.9</v>
      </c>
      <c r="G115" s="35"/>
      <c r="H115" s="35">
        <f t="shared" si="6"/>
        <v>736.9</v>
      </c>
      <c r="I115" s="35">
        <v>728.3</v>
      </c>
      <c r="J115" s="35"/>
      <c r="K115" s="35">
        <f t="shared" si="7"/>
        <v>728.3</v>
      </c>
      <c r="M115" s="9"/>
      <c r="O115" s="9"/>
    </row>
    <row r="116" spans="1:15" ht="25.5" x14ac:dyDescent="0.2">
      <c r="A116" s="19" t="s">
        <v>447</v>
      </c>
      <c r="B116" s="20" t="s">
        <v>448</v>
      </c>
      <c r="C116" s="35">
        <v>1639.9</v>
      </c>
      <c r="D116" s="37"/>
      <c r="E116" s="35">
        <f t="shared" si="5"/>
        <v>1639.9</v>
      </c>
      <c r="F116" s="35">
        <v>1779.5</v>
      </c>
      <c r="G116" s="35"/>
      <c r="H116" s="35">
        <f t="shared" si="6"/>
        <v>1779.5</v>
      </c>
      <c r="I116" s="35">
        <v>1779.5</v>
      </c>
      <c r="J116" s="35"/>
      <c r="K116" s="35">
        <f t="shared" si="7"/>
        <v>1779.5</v>
      </c>
      <c r="M116" s="9"/>
      <c r="O116" s="9"/>
    </row>
    <row r="117" spans="1:15" ht="63.75" x14ac:dyDescent="0.2">
      <c r="A117" s="19" t="s">
        <v>180</v>
      </c>
      <c r="B117" s="20" t="s">
        <v>181</v>
      </c>
      <c r="C117" s="35">
        <v>1639.9</v>
      </c>
      <c r="D117" s="37"/>
      <c r="E117" s="35">
        <f t="shared" si="5"/>
        <v>1639.9</v>
      </c>
      <c r="F117" s="35">
        <v>1779.5</v>
      </c>
      <c r="G117" s="35"/>
      <c r="H117" s="35">
        <f t="shared" si="6"/>
        <v>1779.5</v>
      </c>
      <c r="I117" s="35">
        <v>1779.5</v>
      </c>
      <c r="J117" s="35"/>
      <c r="K117" s="35">
        <f t="shared" si="7"/>
        <v>1779.5</v>
      </c>
      <c r="M117" s="9"/>
      <c r="O117" s="9"/>
    </row>
    <row r="118" spans="1:15" ht="25.5" x14ac:dyDescent="0.2">
      <c r="A118" s="19" t="s">
        <v>449</v>
      </c>
      <c r="B118" s="20" t="s">
        <v>450</v>
      </c>
      <c r="C118" s="35">
        <v>435.6</v>
      </c>
      <c r="D118" s="37"/>
      <c r="E118" s="35">
        <f t="shared" si="5"/>
        <v>435.6</v>
      </c>
      <c r="F118" s="35">
        <v>435.6</v>
      </c>
      <c r="G118" s="35"/>
      <c r="H118" s="35">
        <f t="shared" si="6"/>
        <v>435.6</v>
      </c>
      <c r="I118" s="35">
        <v>435.6</v>
      </c>
      <c r="J118" s="35"/>
      <c r="K118" s="35">
        <f t="shared" si="7"/>
        <v>435.6</v>
      </c>
      <c r="M118" s="9"/>
      <c r="O118" s="9"/>
    </row>
    <row r="119" spans="1:15" ht="51" x14ac:dyDescent="0.2">
      <c r="A119" s="19" t="s">
        <v>182</v>
      </c>
      <c r="B119" s="20" t="s">
        <v>183</v>
      </c>
      <c r="C119" s="35">
        <v>435.6</v>
      </c>
      <c r="D119" s="37"/>
      <c r="E119" s="35">
        <f t="shared" si="5"/>
        <v>435.6</v>
      </c>
      <c r="F119" s="35">
        <v>435.6</v>
      </c>
      <c r="G119" s="35"/>
      <c r="H119" s="35">
        <f t="shared" si="6"/>
        <v>435.6</v>
      </c>
      <c r="I119" s="35">
        <v>435.6</v>
      </c>
      <c r="J119" s="35"/>
      <c r="K119" s="35">
        <f t="shared" si="7"/>
        <v>435.6</v>
      </c>
      <c r="M119" s="9"/>
      <c r="O119" s="9"/>
    </row>
    <row r="120" spans="1:15" x14ac:dyDescent="0.2">
      <c r="A120" s="19" t="s">
        <v>184</v>
      </c>
      <c r="B120" s="20" t="s">
        <v>185</v>
      </c>
      <c r="C120" s="35">
        <v>46000.800000000003</v>
      </c>
      <c r="D120" s="37"/>
      <c r="E120" s="35">
        <f t="shared" si="5"/>
        <v>46000.800000000003</v>
      </c>
      <c r="F120" s="35">
        <v>46001.5</v>
      </c>
      <c r="G120" s="35"/>
      <c r="H120" s="35">
        <f t="shared" si="6"/>
        <v>46001.5</v>
      </c>
      <c r="I120" s="35">
        <v>46001.2</v>
      </c>
      <c r="J120" s="35"/>
      <c r="K120" s="35">
        <f t="shared" si="7"/>
        <v>46001.2</v>
      </c>
      <c r="M120" s="9"/>
      <c r="O120" s="9"/>
    </row>
    <row r="121" spans="1:15" ht="25.5" x14ac:dyDescent="0.2">
      <c r="A121" s="19" t="s">
        <v>186</v>
      </c>
      <c r="B121" s="20" t="s">
        <v>187</v>
      </c>
      <c r="C121" s="35">
        <v>46000.800000000003</v>
      </c>
      <c r="D121" s="37"/>
      <c r="E121" s="35">
        <f t="shared" si="5"/>
        <v>46000.800000000003</v>
      </c>
      <c r="F121" s="35">
        <v>46001.5</v>
      </c>
      <c r="G121" s="35"/>
      <c r="H121" s="35">
        <f t="shared" si="6"/>
        <v>46001.5</v>
      </c>
      <c r="I121" s="35">
        <v>46001.2</v>
      </c>
      <c r="J121" s="35"/>
      <c r="K121" s="35">
        <f t="shared" si="7"/>
        <v>46001.2</v>
      </c>
      <c r="M121" s="9"/>
      <c r="O121" s="9"/>
    </row>
    <row r="122" spans="1:15" x14ac:dyDescent="0.2">
      <c r="A122" s="19" t="s">
        <v>188</v>
      </c>
      <c r="B122" s="20" t="s">
        <v>189</v>
      </c>
      <c r="C122" s="35">
        <v>125393.8</v>
      </c>
      <c r="D122" s="37"/>
      <c r="E122" s="35">
        <f t="shared" si="5"/>
        <v>125393.8</v>
      </c>
      <c r="F122" s="35">
        <v>126350.6</v>
      </c>
      <c r="G122" s="35"/>
      <c r="H122" s="35">
        <f t="shared" si="6"/>
        <v>126350.6</v>
      </c>
      <c r="I122" s="35">
        <v>129240.4</v>
      </c>
      <c r="J122" s="35"/>
      <c r="K122" s="35">
        <f t="shared" si="7"/>
        <v>129240.4</v>
      </c>
      <c r="M122" s="9"/>
      <c r="O122" s="9"/>
    </row>
    <row r="123" spans="1:15" ht="25.5" x14ac:dyDescent="0.2">
      <c r="A123" s="19" t="s">
        <v>451</v>
      </c>
      <c r="B123" s="20" t="s">
        <v>452</v>
      </c>
      <c r="C123" s="35">
        <v>4127.2</v>
      </c>
      <c r="D123" s="37"/>
      <c r="E123" s="35">
        <f t="shared" si="5"/>
        <v>4127.2</v>
      </c>
      <c r="F123" s="35">
        <v>4129</v>
      </c>
      <c r="G123" s="35"/>
      <c r="H123" s="35">
        <f t="shared" si="6"/>
        <v>4129</v>
      </c>
      <c r="I123" s="35">
        <v>4130.8999999999996</v>
      </c>
      <c r="J123" s="35"/>
      <c r="K123" s="35">
        <f t="shared" si="7"/>
        <v>4130.8999999999996</v>
      </c>
      <c r="M123" s="9"/>
      <c r="O123" s="9"/>
    </row>
    <row r="124" spans="1:15" ht="25.5" x14ac:dyDescent="0.2">
      <c r="A124" s="19" t="s">
        <v>190</v>
      </c>
      <c r="B124" s="20" t="s">
        <v>191</v>
      </c>
      <c r="C124" s="35">
        <v>4127.2</v>
      </c>
      <c r="D124" s="37"/>
      <c r="E124" s="35">
        <f t="shared" si="5"/>
        <v>4127.2</v>
      </c>
      <c r="F124" s="35">
        <v>4129</v>
      </c>
      <c r="G124" s="35"/>
      <c r="H124" s="35">
        <f t="shared" si="6"/>
        <v>4129</v>
      </c>
      <c r="I124" s="35">
        <v>4130.8999999999996</v>
      </c>
      <c r="J124" s="35"/>
      <c r="K124" s="35">
        <f t="shared" si="7"/>
        <v>4130.8999999999996</v>
      </c>
      <c r="M124" s="9"/>
      <c r="O124" s="9"/>
    </row>
    <row r="125" spans="1:15" x14ac:dyDescent="0.2">
      <c r="A125" s="19" t="s">
        <v>192</v>
      </c>
      <c r="B125" s="20" t="s">
        <v>193</v>
      </c>
      <c r="C125" s="35">
        <v>121266.6</v>
      </c>
      <c r="D125" s="37"/>
      <c r="E125" s="35">
        <f t="shared" si="5"/>
        <v>121266.6</v>
      </c>
      <c r="F125" s="35">
        <v>122221.6</v>
      </c>
      <c r="G125" s="35"/>
      <c r="H125" s="35">
        <f t="shared" si="6"/>
        <v>122221.6</v>
      </c>
      <c r="I125" s="35">
        <v>125109.5</v>
      </c>
      <c r="J125" s="35"/>
      <c r="K125" s="35">
        <f t="shared" si="7"/>
        <v>125109.5</v>
      </c>
      <c r="M125" s="9"/>
      <c r="O125" s="9"/>
    </row>
    <row r="126" spans="1:15" ht="25.5" x14ac:dyDescent="0.2">
      <c r="A126" s="19" t="s">
        <v>194</v>
      </c>
      <c r="B126" s="20" t="s">
        <v>195</v>
      </c>
      <c r="C126" s="35">
        <v>121266.6</v>
      </c>
      <c r="D126" s="37"/>
      <c r="E126" s="35">
        <f t="shared" si="5"/>
        <v>121266.6</v>
      </c>
      <c r="F126" s="35">
        <v>122221.6</v>
      </c>
      <c r="G126" s="35"/>
      <c r="H126" s="35">
        <f t="shared" si="6"/>
        <v>122221.6</v>
      </c>
      <c r="I126" s="35">
        <v>125109.5</v>
      </c>
      <c r="J126" s="35"/>
      <c r="K126" s="35">
        <f t="shared" si="7"/>
        <v>125109.5</v>
      </c>
      <c r="M126" s="9"/>
      <c r="O126" s="9"/>
    </row>
    <row r="127" spans="1:15" ht="25.5" x14ac:dyDescent="0.2">
      <c r="A127" s="19" t="s">
        <v>196</v>
      </c>
      <c r="B127" s="20" t="s">
        <v>197</v>
      </c>
      <c r="C127" s="35">
        <v>29096.6</v>
      </c>
      <c r="D127" s="37"/>
      <c r="E127" s="35">
        <f t="shared" si="5"/>
        <v>29096.6</v>
      </c>
      <c r="F127" s="35">
        <v>6513.6</v>
      </c>
      <c r="G127" s="35"/>
      <c r="H127" s="35">
        <f t="shared" si="6"/>
        <v>6513.6</v>
      </c>
      <c r="I127" s="35">
        <v>6107.8</v>
      </c>
      <c r="J127" s="35"/>
      <c r="K127" s="35">
        <f t="shared" si="7"/>
        <v>6107.8</v>
      </c>
      <c r="M127" s="9"/>
      <c r="O127" s="9"/>
    </row>
    <row r="128" spans="1:15" x14ac:dyDescent="0.2">
      <c r="A128" s="19" t="s">
        <v>198</v>
      </c>
      <c r="B128" s="20" t="s">
        <v>199</v>
      </c>
      <c r="C128" s="35">
        <v>22338</v>
      </c>
      <c r="D128" s="37"/>
      <c r="E128" s="35">
        <f t="shared" si="5"/>
        <v>22338</v>
      </c>
      <c r="F128" s="35" t="e">
        <v>#N/A</v>
      </c>
      <c r="G128" s="35"/>
      <c r="H128" s="35" t="e">
        <f t="shared" si="6"/>
        <v>#N/A</v>
      </c>
      <c r="I128" s="35">
        <v>0</v>
      </c>
      <c r="J128" s="35"/>
      <c r="K128" s="35">
        <f t="shared" si="7"/>
        <v>0</v>
      </c>
      <c r="M128" s="9"/>
      <c r="O128" s="9"/>
    </row>
    <row r="129" spans="1:15" ht="25.5" x14ac:dyDescent="0.2">
      <c r="A129" s="19" t="s">
        <v>200</v>
      </c>
      <c r="B129" s="20" t="s">
        <v>201</v>
      </c>
      <c r="C129" s="35">
        <v>22338</v>
      </c>
      <c r="D129" s="37"/>
      <c r="E129" s="35">
        <f t="shared" si="5"/>
        <v>22338</v>
      </c>
      <c r="F129" s="35" t="e">
        <v>#N/A</v>
      </c>
      <c r="G129" s="35"/>
      <c r="H129" s="35" t="e">
        <f t="shared" si="6"/>
        <v>#N/A</v>
      </c>
      <c r="I129" s="35">
        <v>0</v>
      </c>
      <c r="J129" s="35"/>
      <c r="K129" s="35">
        <f t="shared" si="7"/>
        <v>0</v>
      </c>
      <c r="M129" s="9"/>
      <c r="O129" s="9"/>
    </row>
    <row r="130" spans="1:15" ht="63.75" x14ac:dyDescent="0.2">
      <c r="A130" s="19" t="s">
        <v>202</v>
      </c>
      <c r="B130" s="20" t="s">
        <v>203</v>
      </c>
      <c r="C130" s="35">
        <v>6758.6</v>
      </c>
      <c r="D130" s="37"/>
      <c r="E130" s="35">
        <f t="shared" si="5"/>
        <v>6758.6</v>
      </c>
      <c r="F130" s="35">
        <v>6500</v>
      </c>
      <c r="G130" s="35"/>
      <c r="H130" s="35">
        <f t="shared" si="6"/>
        <v>6500</v>
      </c>
      <c r="I130" s="35">
        <v>6100</v>
      </c>
      <c r="J130" s="35"/>
      <c r="K130" s="35">
        <f t="shared" si="7"/>
        <v>6100</v>
      </c>
      <c r="M130" s="9"/>
      <c r="O130" s="9"/>
    </row>
    <row r="131" spans="1:15" ht="76.5" x14ac:dyDescent="0.2">
      <c r="A131" s="19" t="s">
        <v>204</v>
      </c>
      <c r="B131" s="20" t="s">
        <v>205</v>
      </c>
      <c r="C131" s="35">
        <v>6748</v>
      </c>
      <c r="D131" s="37"/>
      <c r="E131" s="35">
        <f t="shared" si="5"/>
        <v>6748</v>
      </c>
      <c r="F131" s="35">
        <v>6500</v>
      </c>
      <c r="G131" s="35"/>
      <c r="H131" s="35">
        <f t="shared" si="6"/>
        <v>6500</v>
      </c>
      <c r="I131" s="35">
        <v>6100</v>
      </c>
      <c r="J131" s="35"/>
      <c r="K131" s="35">
        <f t="shared" si="7"/>
        <v>6100</v>
      </c>
      <c r="M131" s="9"/>
      <c r="O131" s="9"/>
    </row>
    <row r="132" spans="1:15" ht="76.5" x14ac:dyDescent="0.2">
      <c r="A132" s="19" t="s">
        <v>206</v>
      </c>
      <c r="B132" s="20" t="s">
        <v>207</v>
      </c>
      <c r="C132" s="35">
        <v>6748</v>
      </c>
      <c r="D132" s="37"/>
      <c r="E132" s="35">
        <f t="shared" si="5"/>
        <v>6748</v>
      </c>
      <c r="F132" s="35">
        <v>6500</v>
      </c>
      <c r="G132" s="35"/>
      <c r="H132" s="35">
        <f t="shared" si="6"/>
        <v>6500</v>
      </c>
      <c r="I132" s="35">
        <v>6100</v>
      </c>
      <c r="J132" s="35"/>
      <c r="K132" s="35">
        <f t="shared" si="7"/>
        <v>6100</v>
      </c>
      <c r="M132" s="9"/>
      <c r="O132" s="9"/>
    </row>
    <row r="133" spans="1:15" ht="76.5" x14ac:dyDescent="0.2">
      <c r="A133" s="19" t="s">
        <v>453</v>
      </c>
      <c r="B133" s="20" t="s">
        <v>454</v>
      </c>
      <c r="C133" s="35">
        <v>10.6</v>
      </c>
      <c r="D133" s="37"/>
      <c r="E133" s="35">
        <f t="shared" si="5"/>
        <v>10.6</v>
      </c>
      <c r="F133" s="35">
        <v>13.6</v>
      </c>
      <c r="G133" s="35"/>
      <c r="H133" s="35">
        <f t="shared" si="6"/>
        <v>13.6</v>
      </c>
      <c r="I133" s="35">
        <v>7.8</v>
      </c>
      <c r="J133" s="35"/>
      <c r="K133" s="35">
        <f t="shared" si="7"/>
        <v>7.8</v>
      </c>
      <c r="M133" s="9"/>
      <c r="O133" s="9"/>
    </row>
    <row r="134" spans="1:15" ht="63.75" x14ac:dyDescent="0.2">
      <c r="A134" s="19" t="s">
        <v>455</v>
      </c>
      <c r="B134" s="20" t="s">
        <v>456</v>
      </c>
      <c r="C134" s="35">
        <v>8.6999999999999993</v>
      </c>
      <c r="D134" s="37"/>
      <c r="E134" s="35">
        <f t="shared" si="5"/>
        <v>8.6999999999999993</v>
      </c>
      <c r="F134" s="35">
        <v>11.7</v>
      </c>
      <c r="G134" s="35"/>
      <c r="H134" s="35">
        <f t="shared" si="6"/>
        <v>11.7</v>
      </c>
      <c r="I134" s="35">
        <v>5.9</v>
      </c>
      <c r="J134" s="35"/>
      <c r="K134" s="35">
        <f t="shared" si="7"/>
        <v>5.9</v>
      </c>
      <c r="M134" s="9"/>
      <c r="O134" s="9"/>
    </row>
    <row r="135" spans="1:15" ht="76.5" x14ac:dyDescent="0.2">
      <c r="A135" s="19" t="s">
        <v>457</v>
      </c>
      <c r="B135" s="20" t="s">
        <v>458</v>
      </c>
      <c r="C135" s="35">
        <v>1.9</v>
      </c>
      <c r="D135" s="37"/>
      <c r="E135" s="35">
        <f t="shared" si="5"/>
        <v>1.9</v>
      </c>
      <c r="F135" s="35">
        <v>1.9</v>
      </c>
      <c r="G135" s="35"/>
      <c r="H135" s="35">
        <f t="shared" si="6"/>
        <v>1.9</v>
      </c>
      <c r="I135" s="35">
        <v>1.9</v>
      </c>
      <c r="J135" s="35"/>
      <c r="K135" s="35">
        <f t="shared" si="7"/>
        <v>1.9</v>
      </c>
      <c r="M135" s="9"/>
      <c r="O135" s="9"/>
    </row>
    <row r="136" spans="1:15" x14ac:dyDescent="0.2">
      <c r="A136" s="19" t="s">
        <v>208</v>
      </c>
      <c r="B136" s="20" t="s">
        <v>209</v>
      </c>
      <c r="C136" s="35">
        <v>11419.1</v>
      </c>
      <c r="D136" s="37"/>
      <c r="E136" s="35">
        <f t="shared" si="5"/>
        <v>11419.1</v>
      </c>
      <c r="F136" s="35">
        <v>14837.7</v>
      </c>
      <c r="G136" s="35"/>
      <c r="H136" s="35">
        <f t="shared" si="6"/>
        <v>14837.7</v>
      </c>
      <c r="I136" s="35">
        <v>12590.2</v>
      </c>
      <c r="J136" s="35"/>
      <c r="K136" s="35">
        <f t="shared" si="7"/>
        <v>12590.2</v>
      </c>
      <c r="M136" s="9"/>
      <c r="O136" s="9"/>
    </row>
    <row r="137" spans="1:15" ht="25.5" x14ac:dyDescent="0.2">
      <c r="A137" s="19" t="s">
        <v>210</v>
      </c>
      <c r="B137" s="20" t="s">
        <v>211</v>
      </c>
      <c r="C137" s="35">
        <v>11419.1</v>
      </c>
      <c r="D137" s="37"/>
      <c r="E137" s="35">
        <f t="shared" si="5"/>
        <v>11419.1</v>
      </c>
      <c r="F137" s="35">
        <v>14837.7</v>
      </c>
      <c r="G137" s="35"/>
      <c r="H137" s="35">
        <f t="shared" si="6"/>
        <v>14837.7</v>
      </c>
      <c r="I137" s="35">
        <v>12590.2</v>
      </c>
      <c r="J137" s="35"/>
      <c r="K137" s="35">
        <f t="shared" si="7"/>
        <v>12590.2</v>
      </c>
      <c r="M137" s="9"/>
      <c r="O137" s="9"/>
    </row>
    <row r="138" spans="1:15" ht="25.5" x14ac:dyDescent="0.2">
      <c r="A138" s="19" t="s">
        <v>212</v>
      </c>
      <c r="B138" s="20" t="s">
        <v>213</v>
      </c>
      <c r="C138" s="35">
        <v>11419.1</v>
      </c>
      <c r="D138" s="37"/>
      <c r="E138" s="35">
        <f t="shared" ref="E138:E212" si="9">C138+D138</f>
        <v>11419.1</v>
      </c>
      <c r="F138" s="35">
        <v>14837.7</v>
      </c>
      <c r="G138" s="35"/>
      <c r="H138" s="35">
        <f t="shared" ref="H138:H171" si="10">F138+G138</f>
        <v>14837.7</v>
      </c>
      <c r="I138" s="35">
        <v>12590.2</v>
      </c>
      <c r="J138" s="35"/>
      <c r="K138" s="35">
        <f t="shared" ref="K138:K171" si="11">I138+J138</f>
        <v>12590.2</v>
      </c>
      <c r="M138" s="9"/>
      <c r="O138" s="9"/>
    </row>
    <row r="139" spans="1:15" x14ac:dyDescent="0.2">
      <c r="A139" s="19" t="s">
        <v>214</v>
      </c>
      <c r="B139" s="20" t="s">
        <v>215</v>
      </c>
      <c r="C139" s="35">
        <v>2089671.1</v>
      </c>
      <c r="D139" s="37"/>
      <c r="E139" s="35">
        <f t="shared" si="9"/>
        <v>2089671.1</v>
      </c>
      <c r="F139" s="35">
        <v>2129025.9</v>
      </c>
      <c r="G139" s="35"/>
      <c r="H139" s="35">
        <f t="shared" si="10"/>
        <v>2129025.9</v>
      </c>
      <c r="I139" s="35">
        <v>2170782</v>
      </c>
      <c r="J139" s="35"/>
      <c r="K139" s="35">
        <f t="shared" si="11"/>
        <v>2170782</v>
      </c>
      <c r="M139" s="9"/>
      <c r="O139" s="9"/>
    </row>
    <row r="140" spans="1:15" ht="25.5" x14ac:dyDescent="0.2">
      <c r="A140" s="19" t="s">
        <v>459</v>
      </c>
      <c r="B140" s="20" t="s">
        <v>460</v>
      </c>
      <c r="C140" s="35">
        <v>970412.5</v>
      </c>
      <c r="D140" s="37"/>
      <c r="E140" s="35">
        <f t="shared" si="9"/>
        <v>970412.5</v>
      </c>
      <c r="F140" s="35">
        <v>970383</v>
      </c>
      <c r="G140" s="35"/>
      <c r="H140" s="35">
        <f t="shared" si="10"/>
        <v>970383</v>
      </c>
      <c r="I140" s="35">
        <v>970382.5</v>
      </c>
      <c r="J140" s="35"/>
      <c r="K140" s="35">
        <f t="shared" si="11"/>
        <v>970382.5</v>
      </c>
      <c r="M140" s="9"/>
      <c r="O140" s="9"/>
    </row>
    <row r="141" spans="1:15" ht="38.25" x14ac:dyDescent="0.2">
      <c r="A141" s="19" t="s">
        <v>461</v>
      </c>
      <c r="B141" s="20" t="s">
        <v>597</v>
      </c>
      <c r="C141" s="35">
        <v>969203.5</v>
      </c>
      <c r="D141" s="37"/>
      <c r="E141" s="35">
        <f t="shared" si="9"/>
        <v>969203.5</v>
      </c>
      <c r="F141" s="35">
        <v>969174</v>
      </c>
      <c r="G141" s="35"/>
      <c r="H141" s="35">
        <f t="shared" si="10"/>
        <v>969174</v>
      </c>
      <c r="I141" s="35">
        <v>969173.5</v>
      </c>
      <c r="J141" s="35"/>
      <c r="K141" s="35">
        <f t="shared" si="11"/>
        <v>969173.5</v>
      </c>
      <c r="M141" s="9"/>
      <c r="O141" s="9"/>
    </row>
    <row r="142" spans="1:15" ht="63.75" x14ac:dyDescent="0.2">
      <c r="A142" s="19" t="s">
        <v>462</v>
      </c>
      <c r="B142" s="20" t="s">
        <v>598</v>
      </c>
      <c r="C142" s="35">
        <v>966300</v>
      </c>
      <c r="D142" s="37"/>
      <c r="E142" s="35">
        <f t="shared" si="9"/>
        <v>966300</v>
      </c>
      <c r="F142" s="35">
        <v>966300</v>
      </c>
      <c r="G142" s="35"/>
      <c r="H142" s="35">
        <f t="shared" si="10"/>
        <v>966300</v>
      </c>
      <c r="I142" s="35">
        <v>966300</v>
      </c>
      <c r="J142" s="35"/>
      <c r="K142" s="35">
        <f t="shared" si="11"/>
        <v>966300</v>
      </c>
      <c r="M142" s="9"/>
      <c r="O142" s="9"/>
    </row>
    <row r="143" spans="1:15" ht="63.75" x14ac:dyDescent="0.2">
      <c r="A143" s="19" t="s">
        <v>599</v>
      </c>
      <c r="B143" s="20" t="s">
        <v>600</v>
      </c>
      <c r="C143" s="35">
        <v>144.30000000000001</v>
      </c>
      <c r="D143" s="37"/>
      <c r="E143" s="35">
        <f t="shared" si="9"/>
        <v>144.30000000000001</v>
      </c>
      <c r="F143" s="35">
        <v>114.8</v>
      </c>
      <c r="G143" s="35"/>
      <c r="H143" s="35">
        <f t="shared" si="10"/>
        <v>114.8</v>
      </c>
      <c r="I143" s="35">
        <v>114.3</v>
      </c>
      <c r="J143" s="35"/>
      <c r="K143" s="35">
        <f t="shared" si="11"/>
        <v>114.3</v>
      </c>
      <c r="M143" s="9"/>
      <c r="O143" s="9"/>
    </row>
    <row r="144" spans="1:15" ht="51" x14ac:dyDescent="0.2">
      <c r="A144" s="19" t="s">
        <v>601</v>
      </c>
      <c r="B144" s="20" t="s">
        <v>602</v>
      </c>
      <c r="C144" s="35">
        <v>2759.2</v>
      </c>
      <c r="D144" s="37"/>
      <c r="E144" s="35">
        <f t="shared" si="9"/>
        <v>2759.2</v>
      </c>
      <c r="F144" s="35">
        <v>2759.2</v>
      </c>
      <c r="G144" s="35"/>
      <c r="H144" s="35">
        <f t="shared" si="10"/>
        <v>2759.2</v>
      </c>
      <c r="I144" s="35">
        <v>2759.2</v>
      </c>
      <c r="J144" s="35"/>
      <c r="K144" s="35">
        <f t="shared" si="11"/>
        <v>2759.2</v>
      </c>
      <c r="M144" s="9"/>
      <c r="O144" s="9"/>
    </row>
    <row r="145" spans="1:15" ht="51" x14ac:dyDescent="0.2">
      <c r="A145" s="19" t="s">
        <v>603</v>
      </c>
      <c r="B145" s="20" t="s">
        <v>604</v>
      </c>
      <c r="C145" s="35">
        <v>1209</v>
      </c>
      <c r="D145" s="37"/>
      <c r="E145" s="35">
        <f t="shared" si="9"/>
        <v>1209</v>
      </c>
      <c r="F145" s="35">
        <v>1209</v>
      </c>
      <c r="G145" s="35"/>
      <c r="H145" s="35">
        <f t="shared" si="10"/>
        <v>1209</v>
      </c>
      <c r="I145" s="35">
        <v>1209</v>
      </c>
      <c r="J145" s="35"/>
      <c r="K145" s="35">
        <f t="shared" si="11"/>
        <v>1209</v>
      </c>
      <c r="M145" s="9"/>
      <c r="O145" s="9"/>
    </row>
    <row r="146" spans="1:15" ht="89.25" x14ac:dyDescent="0.2">
      <c r="A146" s="19" t="s">
        <v>605</v>
      </c>
      <c r="B146" s="20" t="s">
        <v>606</v>
      </c>
      <c r="C146" s="35">
        <v>200</v>
      </c>
      <c r="D146" s="37"/>
      <c r="E146" s="35">
        <f t="shared" si="9"/>
        <v>200</v>
      </c>
      <c r="F146" s="35">
        <v>200</v>
      </c>
      <c r="G146" s="35"/>
      <c r="H146" s="35">
        <f t="shared" si="10"/>
        <v>200</v>
      </c>
      <c r="I146" s="35">
        <v>200</v>
      </c>
      <c r="J146" s="35"/>
      <c r="K146" s="35">
        <f t="shared" si="11"/>
        <v>200</v>
      </c>
      <c r="M146" s="9"/>
      <c r="O146" s="9"/>
    </row>
    <row r="147" spans="1:15" ht="89.25" x14ac:dyDescent="0.2">
      <c r="A147" s="19" t="s">
        <v>607</v>
      </c>
      <c r="B147" s="20" t="s">
        <v>608</v>
      </c>
      <c r="C147" s="35">
        <v>1009</v>
      </c>
      <c r="D147" s="37"/>
      <c r="E147" s="35">
        <f t="shared" si="9"/>
        <v>1009</v>
      </c>
      <c r="F147" s="35">
        <v>1009</v>
      </c>
      <c r="G147" s="35"/>
      <c r="H147" s="35">
        <f t="shared" si="10"/>
        <v>1009</v>
      </c>
      <c r="I147" s="35">
        <v>1009</v>
      </c>
      <c r="J147" s="35"/>
      <c r="K147" s="35">
        <f t="shared" si="11"/>
        <v>1009</v>
      </c>
      <c r="M147" s="9"/>
      <c r="O147" s="9"/>
    </row>
    <row r="148" spans="1:15" ht="76.5" x14ac:dyDescent="0.2">
      <c r="A148" s="19" t="s">
        <v>463</v>
      </c>
      <c r="B148" s="20" t="s">
        <v>464</v>
      </c>
      <c r="C148" s="35">
        <v>12427.4</v>
      </c>
      <c r="D148" s="37"/>
      <c r="E148" s="35">
        <f t="shared" si="9"/>
        <v>12427.4</v>
      </c>
      <c r="F148" s="35">
        <v>12320.2</v>
      </c>
      <c r="G148" s="35"/>
      <c r="H148" s="35">
        <f t="shared" si="10"/>
        <v>12320.2</v>
      </c>
      <c r="I148" s="35">
        <v>12354.1</v>
      </c>
      <c r="J148" s="35"/>
      <c r="K148" s="35">
        <f t="shared" si="11"/>
        <v>12354.1</v>
      </c>
      <c r="M148" s="9"/>
      <c r="O148" s="9"/>
    </row>
    <row r="149" spans="1:15" ht="38.25" x14ac:dyDescent="0.2">
      <c r="A149" s="19" t="s">
        <v>465</v>
      </c>
      <c r="B149" s="20" t="s">
        <v>466</v>
      </c>
      <c r="C149" s="35">
        <v>10616.9</v>
      </c>
      <c r="D149" s="37"/>
      <c r="E149" s="35">
        <f t="shared" si="9"/>
        <v>10616.9</v>
      </c>
      <c r="F149" s="35">
        <v>10597.6</v>
      </c>
      <c r="G149" s="35"/>
      <c r="H149" s="35">
        <f t="shared" si="10"/>
        <v>10597.6</v>
      </c>
      <c r="I149" s="35">
        <v>10527</v>
      </c>
      <c r="J149" s="35"/>
      <c r="K149" s="35">
        <f t="shared" si="11"/>
        <v>10527</v>
      </c>
      <c r="M149" s="9"/>
      <c r="O149" s="9"/>
    </row>
    <row r="150" spans="1:15" ht="63.75" x14ac:dyDescent="0.2">
      <c r="A150" s="19" t="s">
        <v>467</v>
      </c>
      <c r="B150" s="20" t="s">
        <v>468</v>
      </c>
      <c r="C150" s="35">
        <v>10616.9</v>
      </c>
      <c r="D150" s="37"/>
      <c r="E150" s="35">
        <f t="shared" si="9"/>
        <v>10616.9</v>
      </c>
      <c r="F150" s="35">
        <v>10597.6</v>
      </c>
      <c r="G150" s="35"/>
      <c r="H150" s="35">
        <f t="shared" si="10"/>
        <v>10597.6</v>
      </c>
      <c r="I150" s="35">
        <v>10527</v>
      </c>
      <c r="J150" s="35"/>
      <c r="K150" s="35">
        <f t="shared" si="11"/>
        <v>10527</v>
      </c>
      <c r="M150" s="9"/>
      <c r="O150" s="9"/>
    </row>
    <row r="151" spans="1:15" s="21" customFormat="1" ht="51" x14ac:dyDescent="0.2">
      <c r="A151" s="19" t="s">
        <v>609</v>
      </c>
      <c r="B151" s="20" t="s">
        <v>610</v>
      </c>
      <c r="C151" s="35">
        <v>557</v>
      </c>
      <c r="D151" s="36"/>
      <c r="E151" s="35">
        <f t="shared" si="9"/>
        <v>557</v>
      </c>
      <c r="F151" s="35">
        <v>651.79999999999995</v>
      </c>
      <c r="G151" s="35"/>
      <c r="H151" s="35">
        <f t="shared" si="10"/>
        <v>651.79999999999995</v>
      </c>
      <c r="I151" s="35">
        <v>651.79999999999995</v>
      </c>
      <c r="J151" s="35"/>
      <c r="K151" s="35">
        <f t="shared" si="11"/>
        <v>651.79999999999995</v>
      </c>
    </row>
    <row r="152" spans="1:15" ht="63.75" x14ac:dyDescent="0.2">
      <c r="A152" s="19" t="s">
        <v>611</v>
      </c>
      <c r="B152" s="20" t="s">
        <v>612</v>
      </c>
      <c r="C152" s="35">
        <v>557</v>
      </c>
      <c r="D152" s="37"/>
      <c r="E152" s="35">
        <f t="shared" si="9"/>
        <v>557</v>
      </c>
      <c r="F152" s="35">
        <v>651.79999999999995</v>
      </c>
      <c r="G152" s="35"/>
      <c r="H152" s="35">
        <f t="shared" si="10"/>
        <v>651.79999999999995</v>
      </c>
      <c r="I152" s="35">
        <v>651.79999999999995</v>
      </c>
      <c r="J152" s="35"/>
      <c r="K152" s="35">
        <f t="shared" si="11"/>
        <v>651.79999999999995</v>
      </c>
      <c r="M152" s="9"/>
      <c r="O152" s="9"/>
    </row>
    <row r="153" spans="1:15" ht="51" x14ac:dyDescent="0.2">
      <c r="A153" s="19" t="s">
        <v>613</v>
      </c>
      <c r="B153" s="20" t="s">
        <v>614</v>
      </c>
      <c r="C153" s="35">
        <v>105.6</v>
      </c>
      <c r="D153" s="37"/>
      <c r="E153" s="35">
        <f t="shared" si="9"/>
        <v>105.6</v>
      </c>
      <c r="F153" s="35">
        <v>105.6</v>
      </c>
      <c r="G153" s="35"/>
      <c r="H153" s="35">
        <f t="shared" si="10"/>
        <v>105.6</v>
      </c>
      <c r="I153" s="35">
        <v>105.6</v>
      </c>
      <c r="J153" s="35"/>
      <c r="K153" s="35">
        <f t="shared" si="11"/>
        <v>105.6</v>
      </c>
      <c r="M153" s="9"/>
      <c r="O153" s="9"/>
    </row>
    <row r="154" spans="1:15" ht="51" x14ac:dyDescent="0.2">
      <c r="A154" s="19" t="s">
        <v>615</v>
      </c>
      <c r="B154" s="20" t="s">
        <v>616</v>
      </c>
      <c r="C154" s="35">
        <v>105.6</v>
      </c>
      <c r="D154" s="37"/>
      <c r="E154" s="35">
        <f t="shared" si="9"/>
        <v>105.6</v>
      </c>
      <c r="F154" s="35">
        <v>105.6</v>
      </c>
      <c r="G154" s="35"/>
      <c r="H154" s="35">
        <f t="shared" si="10"/>
        <v>105.6</v>
      </c>
      <c r="I154" s="35">
        <v>105.6</v>
      </c>
      <c r="J154" s="35"/>
      <c r="K154" s="35">
        <f t="shared" si="11"/>
        <v>105.6</v>
      </c>
      <c r="M154" s="9"/>
      <c r="O154" s="9"/>
    </row>
    <row r="155" spans="1:15" ht="63.75" x14ac:dyDescent="0.2">
      <c r="A155" s="19" t="s">
        <v>469</v>
      </c>
      <c r="B155" s="20" t="s">
        <v>470</v>
      </c>
      <c r="C155" s="35">
        <v>1147.9000000000001</v>
      </c>
      <c r="D155" s="37"/>
      <c r="E155" s="35">
        <f t="shared" si="9"/>
        <v>1147.9000000000001</v>
      </c>
      <c r="F155" s="35">
        <v>965.2</v>
      </c>
      <c r="G155" s="35"/>
      <c r="H155" s="35">
        <f t="shared" si="10"/>
        <v>965.2</v>
      </c>
      <c r="I155" s="35">
        <v>1069.7</v>
      </c>
      <c r="J155" s="35"/>
      <c r="K155" s="35">
        <f t="shared" si="11"/>
        <v>1069.7</v>
      </c>
      <c r="M155" s="9"/>
      <c r="O155" s="9"/>
    </row>
    <row r="156" spans="1:15" ht="51" x14ac:dyDescent="0.2">
      <c r="A156" s="19" t="s">
        <v>471</v>
      </c>
      <c r="B156" s="20" t="s">
        <v>472</v>
      </c>
      <c r="C156" s="35">
        <v>1147.9000000000001</v>
      </c>
      <c r="D156" s="37"/>
      <c r="E156" s="35">
        <f t="shared" si="9"/>
        <v>1147.9000000000001</v>
      </c>
      <c r="F156" s="35">
        <v>965.2</v>
      </c>
      <c r="G156" s="35"/>
      <c r="H156" s="35">
        <f t="shared" si="10"/>
        <v>965.2</v>
      </c>
      <c r="I156" s="35">
        <v>1069.7</v>
      </c>
      <c r="J156" s="35"/>
      <c r="K156" s="35">
        <f t="shared" si="11"/>
        <v>1069.7</v>
      </c>
      <c r="M156" s="9"/>
      <c r="O156" s="9"/>
    </row>
    <row r="157" spans="1:15" x14ac:dyDescent="0.2">
      <c r="A157" s="19" t="s">
        <v>473</v>
      </c>
      <c r="B157" s="20" t="s">
        <v>474</v>
      </c>
      <c r="C157" s="35">
        <v>104059.3</v>
      </c>
      <c r="D157" s="37"/>
      <c r="E157" s="35">
        <f t="shared" si="9"/>
        <v>104059.3</v>
      </c>
      <c r="F157" s="35">
        <v>103439.9</v>
      </c>
      <c r="G157" s="35"/>
      <c r="H157" s="35">
        <f t="shared" si="10"/>
        <v>103439.9</v>
      </c>
      <c r="I157" s="35">
        <v>103447.3</v>
      </c>
      <c r="J157" s="35"/>
      <c r="K157" s="35">
        <f t="shared" si="11"/>
        <v>103447.3</v>
      </c>
      <c r="M157" s="9"/>
      <c r="O157" s="9"/>
    </row>
    <row r="158" spans="1:15" ht="76.5" x14ac:dyDescent="0.2">
      <c r="A158" s="19" t="s">
        <v>475</v>
      </c>
      <c r="B158" s="20" t="s">
        <v>476</v>
      </c>
      <c r="C158" s="35">
        <v>428.9</v>
      </c>
      <c r="D158" s="37"/>
      <c r="E158" s="35">
        <f t="shared" si="9"/>
        <v>428.9</v>
      </c>
      <c r="F158" s="35">
        <v>441</v>
      </c>
      <c r="G158" s="35"/>
      <c r="H158" s="35">
        <f t="shared" si="10"/>
        <v>441</v>
      </c>
      <c r="I158" s="35">
        <v>448.4</v>
      </c>
      <c r="J158" s="35"/>
      <c r="K158" s="35">
        <f t="shared" si="11"/>
        <v>448.4</v>
      </c>
      <c r="M158" s="9"/>
      <c r="O158" s="9"/>
    </row>
    <row r="159" spans="1:15" ht="38.25" x14ac:dyDescent="0.2">
      <c r="A159" s="19" t="s">
        <v>477</v>
      </c>
      <c r="B159" s="20" t="s">
        <v>478</v>
      </c>
      <c r="C159" s="35">
        <v>16</v>
      </c>
      <c r="D159" s="37"/>
      <c r="E159" s="35">
        <f t="shared" si="9"/>
        <v>16</v>
      </c>
      <c r="F159" s="35">
        <v>28.1</v>
      </c>
      <c r="G159" s="35"/>
      <c r="H159" s="35">
        <f t="shared" si="10"/>
        <v>28.1</v>
      </c>
      <c r="I159" s="35">
        <v>35.5</v>
      </c>
      <c r="J159" s="35"/>
      <c r="K159" s="35">
        <f t="shared" si="11"/>
        <v>35.5</v>
      </c>
      <c r="M159" s="9"/>
      <c r="O159" s="9"/>
    </row>
    <row r="160" spans="1:15" ht="51" x14ac:dyDescent="0.2">
      <c r="A160" s="19" t="s">
        <v>479</v>
      </c>
      <c r="B160" s="20" t="s">
        <v>480</v>
      </c>
      <c r="C160" s="35">
        <v>412.9</v>
      </c>
      <c r="D160" s="37"/>
      <c r="E160" s="35">
        <f t="shared" si="9"/>
        <v>412.9</v>
      </c>
      <c r="F160" s="35">
        <v>412.9</v>
      </c>
      <c r="G160" s="35"/>
      <c r="H160" s="35">
        <f t="shared" si="10"/>
        <v>412.9</v>
      </c>
      <c r="I160" s="35">
        <v>412.9</v>
      </c>
      <c r="J160" s="35"/>
      <c r="K160" s="35">
        <f t="shared" si="11"/>
        <v>412.9</v>
      </c>
      <c r="M160" s="9"/>
      <c r="O160" s="9"/>
    </row>
    <row r="161" spans="1:15" ht="25.5" x14ac:dyDescent="0.2">
      <c r="A161" s="19" t="s">
        <v>481</v>
      </c>
      <c r="B161" s="20" t="s">
        <v>482</v>
      </c>
      <c r="C161" s="35">
        <v>2982.4</v>
      </c>
      <c r="D161" s="37"/>
      <c r="E161" s="35">
        <f t="shared" si="9"/>
        <v>2982.4</v>
      </c>
      <c r="F161" s="35">
        <v>2982.4</v>
      </c>
      <c r="G161" s="35"/>
      <c r="H161" s="35">
        <f t="shared" si="10"/>
        <v>2982.4</v>
      </c>
      <c r="I161" s="35">
        <v>2982.4</v>
      </c>
      <c r="J161" s="35"/>
      <c r="K161" s="35">
        <f t="shared" si="11"/>
        <v>2982.4</v>
      </c>
      <c r="M161" s="9"/>
      <c r="O161" s="9"/>
    </row>
    <row r="162" spans="1:15" ht="127.5" x14ac:dyDescent="0.2">
      <c r="A162" s="19" t="s">
        <v>483</v>
      </c>
      <c r="B162" s="20" t="s">
        <v>484</v>
      </c>
      <c r="C162" s="35">
        <v>2982.4</v>
      </c>
      <c r="D162" s="37"/>
      <c r="E162" s="35">
        <f t="shared" si="9"/>
        <v>2982.4</v>
      </c>
      <c r="F162" s="35">
        <v>2982.4</v>
      </c>
      <c r="G162" s="35"/>
      <c r="H162" s="35">
        <f t="shared" si="10"/>
        <v>2982.4</v>
      </c>
      <c r="I162" s="35">
        <v>2982.4</v>
      </c>
      <c r="J162" s="35"/>
      <c r="K162" s="35">
        <f t="shared" si="11"/>
        <v>2982.4</v>
      </c>
      <c r="M162" s="9"/>
      <c r="O162" s="9"/>
    </row>
    <row r="163" spans="1:15" ht="51" x14ac:dyDescent="0.2">
      <c r="A163" s="19" t="s">
        <v>617</v>
      </c>
      <c r="B163" s="20" t="s">
        <v>618</v>
      </c>
      <c r="C163" s="35">
        <v>100648</v>
      </c>
      <c r="D163" s="37"/>
      <c r="E163" s="35">
        <f t="shared" si="9"/>
        <v>100648</v>
      </c>
      <c r="F163" s="35">
        <v>100016.5</v>
      </c>
      <c r="G163" s="35"/>
      <c r="H163" s="35">
        <f t="shared" si="10"/>
        <v>100016.5</v>
      </c>
      <c r="I163" s="35">
        <v>100016.5</v>
      </c>
      <c r="J163" s="35"/>
      <c r="K163" s="35">
        <f t="shared" si="11"/>
        <v>100016.5</v>
      </c>
      <c r="M163" s="9"/>
      <c r="O163" s="9"/>
    </row>
    <row r="164" spans="1:15" ht="51" x14ac:dyDescent="0.2">
      <c r="A164" s="19" t="s">
        <v>619</v>
      </c>
      <c r="B164" s="20" t="s">
        <v>620</v>
      </c>
      <c r="C164" s="35">
        <v>100017.4</v>
      </c>
      <c r="D164" s="37"/>
      <c r="E164" s="35">
        <f t="shared" si="9"/>
        <v>100017.4</v>
      </c>
      <c r="F164" s="35">
        <v>100016.5</v>
      </c>
      <c r="G164" s="35"/>
      <c r="H164" s="35">
        <f t="shared" si="10"/>
        <v>100016.5</v>
      </c>
      <c r="I164" s="35">
        <v>100016.5</v>
      </c>
      <c r="J164" s="35"/>
      <c r="K164" s="35">
        <f t="shared" si="11"/>
        <v>100016.5</v>
      </c>
    </row>
    <row r="165" spans="1:15" ht="51" x14ac:dyDescent="0.2">
      <c r="A165" s="19" t="s">
        <v>621</v>
      </c>
      <c r="B165" s="20" t="s">
        <v>622</v>
      </c>
      <c r="C165" s="35">
        <v>630.6</v>
      </c>
      <c r="D165" s="37"/>
      <c r="E165" s="35">
        <f t="shared" si="9"/>
        <v>630.6</v>
      </c>
      <c r="F165" s="35"/>
      <c r="G165" s="35"/>
      <c r="H165" s="35">
        <f t="shared" si="10"/>
        <v>0</v>
      </c>
      <c r="I165" s="35">
        <v>0</v>
      </c>
      <c r="J165" s="35"/>
      <c r="K165" s="35">
        <f t="shared" si="11"/>
        <v>0</v>
      </c>
    </row>
    <row r="166" spans="1:15" x14ac:dyDescent="0.2">
      <c r="A166" s="19" t="s">
        <v>485</v>
      </c>
      <c r="B166" s="20" t="s">
        <v>486</v>
      </c>
      <c r="C166" s="35">
        <v>1002771.9</v>
      </c>
      <c r="D166" s="37"/>
      <c r="E166" s="35">
        <f t="shared" si="9"/>
        <v>1002771.9</v>
      </c>
      <c r="F166" s="35">
        <v>1042882.8</v>
      </c>
      <c r="G166" s="35"/>
      <c r="H166" s="35">
        <f t="shared" si="10"/>
        <v>1042882.8</v>
      </c>
      <c r="I166" s="35">
        <v>1084598.1000000001</v>
      </c>
      <c r="J166" s="35"/>
      <c r="K166" s="35">
        <f t="shared" si="11"/>
        <v>1084598.1000000001</v>
      </c>
      <c r="M166" s="9"/>
      <c r="O166" s="9"/>
    </row>
    <row r="167" spans="1:15" ht="25.5" x14ac:dyDescent="0.2">
      <c r="A167" s="19" t="s">
        <v>487</v>
      </c>
      <c r="B167" s="20" t="s">
        <v>488</v>
      </c>
      <c r="C167" s="35">
        <v>1002771.9</v>
      </c>
      <c r="D167" s="37"/>
      <c r="E167" s="35">
        <f t="shared" si="9"/>
        <v>1002771.9</v>
      </c>
      <c r="F167" s="35">
        <v>1042882.8</v>
      </c>
      <c r="G167" s="35"/>
      <c r="H167" s="35">
        <f t="shared" si="10"/>
        <v>1042882.8</v>
      </c>
      <c r="I167" s="35">
        <v>1084598.1000000001</v>
      </c>
      <c r="J167" s="35"/>
      <c r="K167" s="35">
        <f t="shared" si="11"/>
        <v>1084598.1000000001</v>
      </c>
      <c r="M167" s="9"/>
      <c r="O167" s="9"/>
    </row>
    <row r="168" spans="1:15" ht="51" x14ac:dyDescent="0.2">
      <c r="A168" s="19" t="s">
        <v>489</v>
      </c>
      <c r="B168" s="20" t="s">
        <v>490</v>
      </c>
      <c r="C168" s="35">
        <v>1002771.9</v>
      </c>
      <c r="D168" s="37"/>
      <c r="E168" s="35">
        <f t="shared" si="9"/>
        <v>1002771.9</v>
      </c>
      <c r="F168" s="35">
        <v>1042882.8</v>
      </c>
      <c r="G168" s="35"/>
      <c r="H168" s="35">
        <f t="shared" si="10"/>
        <v>1042882.8</v>
      </c>
      <c r="I168" s="35">
        <v>1084598.1000000001</v>
      </c>
      <c r="J168" s="35"/>
      <c r="K168" s="35">
        <f t="shared" si="11"/>
        <v>1084598.1000000001</v>
      </c>
      <c r="M168" s="9"/>
      <c r="O168" s="9"/>
    </row>
    <row r="169" spans="1:15" x14ac:dyDescent="0.2">
      <c r="A169" s="19" t="s">
        <v>216</v>
      </c>
      <c r="B169" s="20" t="s">
        <v>217</v>
      </c>
      <c r="C169" s="35">
        <v>61657.4</v>
      </c>
      <c r="D169" s="37"/>
      <c r="E169" s="35">
        <f t="shared" si="9"/>
        <v>61657.4</v>
      </c>
      <c r="F169" s="35">
        <v>7.2</v>
      </c>
      <c r="G169" s="35"/>
      <c r="H169" s="35">
        <f t="shared" si="10"/>
        <v>7.2</v>
      </c>
      <c r="I169" s="35">
        <v>7.2</v>
      </c>
      <c r="J169" s="35"/>
      <c r="K169" s="35">
        <f t="shared" si="11"/>
        <v>7.2</v>
      </c>
      <c r="M169" s="9"/>
      <c r="O169" s="9"/>
    </row>
    <row r="170" spans="1:15" x14ac:dyDescent="0.2">
      <c r="A170" s="19" t="s">
        <v>491</v>
      </c>
      <c r="B170" s="20" t="s">
        <v>492</v>
      </c>
      <c r="C170" s="35">
        <v>61657.4</v>
      </c>
      <c r="D170" s="37"/>
      <c r="E170" s="35">
        <f t="shared" si="9"/>
        <v>61657.4</v>
      </c>
      <c r="F170" s="35">
        <v>7.2</v>
      </c>
      <c r="G170" s="35"/>
      <c r="H170" s="35">
        <f t="shared" si="10"/>
        <v>7.2</v>
      </c>
      <c r="I170" s="35">
        <v>7.2</v>
      </c>
      <c r="J170" s="35"/>
      <c r="K170" s="35">
        <f t="shared" si="11"/>
        <v>7.2</v>
      </c>
    </row>
    <row r="171" spans="1:15" x14ac:dyDescent="0.2">
      <c r="A171" s="19" t="s">
        <v>218</v>
      </c>
      <c r="B171" s="20" t="s">
        <v>219</v>
      </c>
      <c r="C171" s="35">
        <v>61657.4</v>
      </c>
      <c r="D171" s="37"/>
      <c r="E171" s="35">
        <f t="shared" si="9"/>
        <v>61657.4</v>
      </c>
      <c r="F171" s="35">
        <v>7.2</v>
      </c>
      <c r="G171" s="35"/>
      <c r="H171" s="35">
        <f t="shared" si="10"/>
        <v>7.2</v>
      </c>
      <c r="I171" s="35">
        <v>7.2</v>
      </c>
      <c r="J171" s="35"/>
      <c r="K171" s="35">
        <f t="shared" si="11"/>
        <v>7.2</v>
      </c>
    </row>
    <row r="172" spans="1:15" x14ac:dyDescent="0.2">
      <c r="A172" s="17" t="s">
        <v>220</v>
      </c>
      <c r="B172" s="18" t="s">
        <v>221</v>
      </c>
      <c r="C172" s="34">
        <f t="shared" ref="C172:K172" si="12">C173+C363</f>
        <v>10117518.200000001</v>
      </c>
      <c r="D172" s="34">
        <f t="shared" si="12"/>
        <v>4672200.1000000006</v>
      </c>
      <c r="E172" s="34">
        <f t="shared" si="12"/>
        <v>14789718.300000003</v>
      </c>
      <c r="F172" s="34">
        <f t="shared" si="12"/>
        <v>9650156.8000000007</v>
      </c>
      <c r="G172" s="34">
        <f t="shared" si="12"/>
        <v>6030871.7000000002</v>
      </c>
      <c r="H172" s="34">
        <f t="shared" si="12"/>
        <v>15681028.5</v>
      </c>
      <c r="I172" s="34">
        <f t="shared" si="12"/>
        <v>9953097.2999999989</v>
      </c>
      <c r="J172" s="34">
        <f t="shared" si="12"/>
        <v>5968364.3000000007</v>
      </c>
      <c r="K172" s="34">
        <f t="shared" si="12"/>
        <v>15921461.599999998</v>
      </c>
      <c r="M172" s="9"/>
      <c r="O172" s="9"/>
    </row>
    <row r="173" spans="1:15" ht="25.5" x14ac:dyDescent="0.2">
      <c r="A173" s="19" t="s">
        <v>222</v>
      </c>
      <c r="B173" s="20" t="s">
        <v>223</v>
      </c>
      <c r="C173" s="35">
        <f t="shared" ref="C173:K173" si="13">C174+C288+C331</f>
        <v>9401434.4000000004</v>
      </c>
      <c r="D173" s="35">
        <f t="shared" si="13"/>
        <v>4672200.1000000006</v>
      </c>
      <c r="E173" s="35">
        <f t="shared" si="13"/>
        <v>14073634.500000002</v>
      </c>
      <c r="F173" s="35">
        <f t="shared" si="13"/>
        <v>8488464.9000000004</v>
      </c>
      <c r="G173" s="35">
        <f t="shared" si="13"/>
        <v>6030871.7000000002</v>
      </c>
      <c r="H173" s="35">
        <f t="shared" si="13"/>
        <v>14519336.6</v>
      </c>
      <c r="I173" s="35">
        <f t="shared" si="13"/>
        <v>8356806.5999999996</v>
      </c>
      <c r="J173" s="35">
        <f t="shared" si="13"/>
        <v>5968364.3000000007</v>
      </c>
      <c r="K173" s="35">
        <f t="shared" si="13"/>
        <v>14325170.899999999</v>
      </c>
      <c r="M173" s="9"/>
      <c r="O173" s="9"/>
    </row>
    <row r="174" spans="1:15" ht="25.5" x14ac:dyDescent="0.2">
      <c r="A174" s="19" t="s">
        <v>224</v>
      </c>
      <c r="B174" s="20" t="s">
        <v>225</v>
      </c>
      <c r="C174" s="35">
        <f>C178+C180+C181+C183+C185+C187+C189+C192+C194+C196+C200+C202+C204+C206+C208+C210+C212+C214+C218+C220+C222+C224+C226+C228+C234+C236+C243+C246+C248+C249+C251+C255+C257+C259+C261+C263+C265+C267+C269+C271+C273+C275+C277+C278+C280+C282+C284+C286+C285+C198+C230+C232+C238+C240+C242+C244+C253+C175</f>
        <v>1583570.9000000001</v>
      </c>
      <c r="D174" s="38">
        <f>D178+D180+D181+D183+D185+D187+D189+D192+D194+D196+D200+D202+D204+D206+D208+D210+D212+D214+D218+D220+D222+D224+D226+D228+D234+D236+D243+D246+D248+D249+D251+D255+D257+D259+D261+D263+D265+D267+D269+D271+D273+D275+D277+D278+D280+D282+D284+D286+D285+D198+D230+D232+D238+D240+D242+D244+D253+D175+D176+D184</f>
        <v>3017531.9000000004</v>
      </c>
      <c r="E174" s="35">
        <f>E178+E180+E181+E183+E185+E187+E189+E192+E194+E196+E200+E202+E204+E206+E208+E210+E212+E214+E218+E220+E222+E224+E226+E228+E234+E236+E243+E246+E248+E249+E251+E255+E257+E259+E261+E263+E265+E267+E269+E271+E273+E275+E277+E278+E280+E282+E284+E286+E285+E198+E230+E232+E238+E240+E242+E244+E253+E175+E176+E184+E191+E216</f>
        <v>4601102.8000000007</v>
      </c>
      <c r="F174" s="35">
        <f>F178+F180+F181+F183+F185+F187+F189+F192+F194+F196+F200+F202+F204+F206+F208+F210+F212+F214+F218+F220+F222+F224+F226+F228+F234+F236+F243+F246+F248+F249+F251+F255+F257+F259+F261+F263+F265+F267+F269+F271+F273+F275+F277+F278+F280+F282+F284+F286+F285+F198+F230+F232+F238+F240+F242+F244+F253+F175+F176</f>
        <v>1510952.9</v>
      </c>
      <c r="G174" s="35">
        <f>G178+G180+G181+G183+G185+G187+G189+G192+G194+G196+G200+G202+G204+G206+G208+G210+G212+G214+G218+G220+G222+G224+G226+G228+G234+G236+G243+G246+G248+G249+G251+G255+G257+G259+G261+G263+G265+G267+G269+G271+G273+G275+G277+G278+G280+G282+G284+G286+G285+G198+G230+G232+G238+G240+G242+G244+G253+G175+G176+G184+G191</f>
        <v>4430843.3000000007</v>
      </c>
      <c r="H174" s="35">
        <f>H178+H180+H181+H183+H185+H187+H189+H192+H194+H196+H200+H202+H204+H206+H208+H210+H212+H214+H218+H220+H222+H224+H226+H228+H234+H236+H243+H246+H248+H249+H251+H255+H257+H259+H261+H263+H265+H267+H269+H271+H273+H275+H277+H278+H280+H282+H284+H286+H285+H198+H230+H232+H238+H240+H242+H244+H253+H175+H176+H184</f>
        <v>5941796.2000000002</v>
      </c>
      <c r="I174" s="35">
        <f>I178+I180+I181+I183+I185+I187+I189+I192+I194+I196+I200+I202+I204+I206+I208+I210+I212+I214+I218+I220+I222+I224+I226+I228+I234+I236+I243+I246+I248+I249+I251+I255+I257+I259+I261+I263+I265+I267+I269+I271+I273+I275+I277+I278+I280+I282+I284+I286+I285+I198+I230+I232+I238+I240+I242+I244+I253+I175+I176</f>
        <v>1537330.4999999998</v>
      </c>
      <c r="J174" s="35">
        <f>J178+J180+J181+J183+J185+J187+J189+J192+J194+J196+J200+J202+J204+J206+J208+J210+J212+J214+J218+J220+J222+J224+J226+J228+J234+J236+J243+J246+J248+J249+J251+J255+J257+J259+J261+J263+J265+J267+J269+J271+J273+J275+J277+J278+J280+J282+J284+J286+J285+J198+J230+J232+J238+J240+J242+J244+J253+J175+J176+J191+J216+J184</f>
        <v>4430935</v>
      </c>
      <c r="K174" s="35">
        <f>K178+K180+K181+K183+K185+K187+K189+K192+K194+K196+K200+K202+K204+K206+K208+K210+K212+K214+K218+K220+K222+K224+K226+K228+K234+K236+K243+K246+K248+K249+K251+K255+K257+K259+K261+K263+K265+K267+K269+K271+K273+K275+K277+K278+K280+K282+K284+K286+K285+K198+K230+K232+K238+K240+K242+K244+K253+K175+K176+K216+K191+K184</f>
        <v>5968265.5</v>
      </c>
      <c r="L174" s="22"/>
    </row>
    <row r="175" spans="1:15" ht="25.5" x14ac:dyDescent="0.2">
      <c r="A175" s="19" t="s">
        <v>687</v>
      </c>
      <c r="B175" s="20" t="s">
        <v>688</v>
      </c>
      <c r="C175" s="35">
        <v>0</v>
      </c>
      <c r="D175" s="38">
        <v>413012.6</v>
      </c>
      <c r="E175" s="35">
        <f>D175+C175</f>
        <v>413012.6</v>
      </c>
      <c r="F175" s="35">
        <v>0</v>
      </c>
      <c r="G175" s="35">
        <v>515810.7</v>
      </c>
      <c r="H175" s="35">
        <f>F175+G175</f>
        <v>515810.7</v>
      </c>
      <c r="I175" s="35">
        <v>0</v>
      </c>
      <c r="J175" s="35">
        <v>536443.19999999995</v>
      </c>
      <c r="K175" s="35">
        <f>I175+J175</f>
        <v>536443.19999999995</v>
      </c>
      <c r="L175" s="22"/>
    </row>
    <row r="176" spans="1:15" ht="38.25" x14ac:dyDescent="0.2">
      <c r="A176" s="19" t="s">
        <v>721</v>
      </c>
      <c r="B176" s="20" t="s">
        <v>722</v>
      </c>
      <c r="C176" s="35">
        <f>C177</f>
        <v>0</v>
      </c>
      <c r="D176" s="35">
        <f t="shared" ref="D176:J176" si="14">D177</f>
        <v>74696.3</v>
      </c>
      <c r="E176" s="35">
        <f t="shared" ref="E176:E177" si="15">D176+C176</f>
        <v>74696.3</v>
      </c>
      <c r="F176" s="35">
        <f t="shared" si="14"/>
        <v>0</v>
      </c>
      <c r="G176" s="35">
        <f t="shared" si="14"/>
        <v>88006.399999999994</v>
      </c>
      <c r="H176" s="35">
        <f t="shared" ref="H176:H177" si="16">F176+G176</f>
        <v>88006.399999999994</v>
      </c>
      <c r="I176" s="35">
        <f t="shared" si="14"/>
        <v>0</v>
      </c>
      <c r="J176" s="35">
        <f t="shared" si="14"/>
        <v>83644.2</v>
      </c>
      <c r="K176" s="35">
        <f t="shared" ref="K176:K177" si="17">I176+J176</f>
        <v>83644.2</v>
      </c>
      <c r="L176" s="22"/>
    </row>
    <row r="177" spans="1:15" ht="38.25" x14ac:dyDescent="0.2">
      <c r="A177" s="19" t="s">
        <v>719</v>
      </c>
      <c r="B177" s="20" t="s">
        <v>720</v>
      </c>
      <c r="C177" s="35">
        <v>0</v>
      </c>
      <c r="D177" s="38">
        <v>74696.3</v>
      </c>
      <c r="E177" s="35">
        <f t="shared" si="15"/>
        <v>74696.3</v>
      </c>
      <c r="F177" s="35">
        <v>0</v>
      </c>
      <c r="G177" s="35">
        <v>88006.399999999994</v>
      </c>
      <c r="H177" s="35">
        <f t="shared" si="16"/>
        <v>88006.399999999994</v>
      </c>
      <c r="I177" s="35">
        <v>0</v>
      </c>
      <c r="J177" s="35">
        <v>83644.2</v>
      </c>
      <c r="K177" s="35">
        <f t="shared" si="17"/>
        <v>83644.2</v>
      </c>
      <c r="L177" s="22"/>
    </row>
    <row r="178" spans="1:15" ht="25.5" x14ac:dyDescent="0.2">
      <c r="A178" s="19" t="s">
        <v>226</v>
      </c>
      <c r="B178" s="20" t="s">
        <v>227</v>
      </c>
      <c r="C178" s="35">
        <v>6259.1</v>
      </c>
      <c r="D178" s="37"/>
      <c r="E178" s="35">
        <f t="shared" si="9"/>
        <v>6259.1</v>
      </c>
      <c r="F178" s="35">
        <f>F179</f>
        <v>0</v>
      </c>
      <c r="G178" s="35"/>
      <c r="H178" s="35">
        <f t="shared" ref="H178:H260" si="18">F178+G178</f>
        <v>0</v>
      </c>
      <c r="I178" s="35">
        <v>0</v>
      </c>
      <c r="J178" s="35"/>
      <c r="K178" s="35">
        <f t="shared" ref="K178:K260" si="19">I178+J178</f>
        <v>0</v>
      </c>
    </row>
    <row r="179" spans="1:15" ht="25.5" x14ac:dyDescent="0.2">
      <c r="A179" s="19" t="s">
        <v>228</v>
      </c>
      <c r="B179" s="20" t="s">
        <v>229</v>
      </c>
      <c r="C179" s="35">
        <v>6259.1</v>
      </c>
      <c r="D179" s="37"/>
      <c r="E179" s="35">
        <f t="shared" si="9"/>
        <v>6259.1</v>
      </c>
      <c r="F179" s="35">
        <v>0</v>
      </c>
      <c r="G179" s="35"/>
      <c r="H179" s="35">
        <f t="shared" si="18"/>
        <v>0</v>
      </c>
      <c r="I179" s="35">
        <v>0</v>
      </c>
      <c r="J179" s="35"/>
      <c r="K179" s="35">
        <f t="shared" si="19"/>
        <v>0</v>
      </c>
    </row>
    <row r="180" spans="1:15" ht="38.25" x14ac:dyDescent="0.2">
      <c r="A180" s="19" t="s">
        <v>230</v>
      </c>
      <c r="B180" s="20" t="s">
        <v>231</v>
      </c>
      <c r="C180" s="35">
        <v>183.4</v>
      </c>
      <c r="D180" s="38">
        <v>-10.8</v>
      </c>
      <c r="E180" s="35">
        <f t="shared" si="9"/>
        <v>172.6</v>
      </c>
      <c r="F180" s="35">
        <v>270.7</v>
      </c>
      <c r="G180" s="35">
        <v>-3.8</v>
      </c>
      <c r="H180" s="35">
        <f t="shared" si="18"/>
        <v>266.89999999999998</v>
      </c>
      <c r="I180" s="35">
        <v>270.7</v>
      </c>
      <c r="J180" s="35">
        <v>-3.8</v>
      </c>
      <c r="K180" s="35">
        <f t="shared" si="19"/>
        <v>266.89999999999998</v>
      </c>
    </row>
    <row r="181" spans="1:15" ht="51" x14ac:dyDescent="0.2">
      <c r="A181" s="19" t="s">
        <v>232</v>
      </c>
      <c r="B181" s="20" t="s">
        <v>564</v>
      </c>
      <c r="C181" s="35">
        <v>2514.1999999999998</v>
      </c>
      <c r="D181" s="37"/>
      <c r="E181" s="35">
        <f t="shared" si="9"/>
        <v>2514.1999999999998</v>
      </c>
      <c r="F181" s="35">
        <v>3994</v>
      </c>
      <c r="G181" s="35"/>
      <c r="H181" s="35">
        <f t="shared" si="18"/>
        <v>3994</v>
      </c>
      <c r="I181" s="35">
        <v>3994</v>
      </c>
      <c r="J181" s="35"/>
      <c r="K181" s="35">
        <f t="shared" si="19"/>
        <v>3994</v>
      </c>
    </row>
    <row r="182" spans="1:15" ht="51" x14ac:dyDescent="0.2">
      <c r="A182" s="19" t="s">
        <v>233</v>
      </c>
      <c r="B182" s="20" t="s">
        <v>565</v>
      </c>
      <c r="C182" s="35">
        <v>2514.1999999999998</v>
      </c>
      <c r="D182" s="37"/>
      <c r="E182" s="35">
        <f t="shared" si="9"/>
        <v>2514.1999999999998</v>
      </c>
      <c r="F182" s="35">
        <v>3994</v>
      </c>
      <c r="G182" s="35"/>
      <c r="H182" s="35">
        <f t="shared" si="18"/>
        <v>3994</v>
      </c>
      <c r="I182" s="35">
        <v>3994</v>
      </c>
      <c r="J182" s="35"/>
      <c r="K182" s="35">
        <f t="shared" si="19"/>
        <v>3994</v>
      </c>
    </row>
    <row r="183" spans="1:15" ht="51" x14ac:dyDescent="0.2">
      <c r="A183" s="19" t="s">
        <v>234</v>
      </c>
      <c r="B183" s="20" t="s">
        <v>235</v>
      </c>
      <c r="C183" s="35">
        <v>7604.8</v>
      </c>
      <c r="D183" s="37"/>
      <c r="E183" s="35">
        <f t="shared" si="9"/>
        <v>7604.8</v>
      </c>
      <c r="F183" s="35">
        <v>11477.3</v>
      </c>
      <c r="G183" s="35"/>
      <c r="H183" s="35">
        <f t="shared" si="18"/>
        <v>11477.3</v>
      </c>
      <c r="I183" s="35">
        <v>11477.3</v>
      </c>
      <c r="J183" s="35"/>
      <c r="K183" s="35">
        <f t="shared" si="19"/>
        <v>11477.3</v>
      </c>
      <c r="M183" s="9"/>
      <c r="O183" s="9"/>
    </row>
    <row r="184" spans="1:15" ht="38.25" x14ac:dyDescent="0.2">
      <c r="A184" s="19" t="s">
        <v>727</v>
      </c>
      <c r="B184" s="20" t="s">
        <v>728</v>
      </c>
      <c r="C184" s="35">
        <v>0</v>
      </c>
      <c r="D184" s="35">
        <v>198292.9</v>
      </c>
      <c r="E184" s="35">
        <f t="shared" si="9"/>
        <v>198292.9</v>
      </c>
      <c r="F184" s="35">
        <v>0</v>
      </c>
      <c r="G184" s="35">
        <v>739953</v>
      </c>
      <c r="H184" s="35">
        <f t="shared" si="18"/>
        <v>739953</v>
      </c>
      <c r="I184" s="35">
        <v>0</v>
      </c>
      <c r="J184" s="35">
        <v>730673.6</v>
      </c>
      <c r="K184" s="35">
        <f t="shared" si="19"/>
        <v>730673.6</v>
      </c>
      <c r="M184" s="9"/>
      <c r="O184" s="9"/>
    </row>
    <row r="185" spans="1:15" ht="51" x14ac:dyDescent="0.2">
      <c r="A185" s="19" t="s">
        <v>236</v>
      </c>
      <c r="B185" s="20" t="s">
        <v>237</v>
      </c>
      <c r="C185" s="35">
        <v>681.6</v>
      </c>
      <c r="D185" s="37"/>
      <c r="E185" s="35">
        <f t="shared" si="9"/>
        <v>681.6</v>
      </c>
      <c r="F185" s="35">
        <v>1036.8</v>
      </c>
      <c r="G185" s="35"/>
      <c r="H185" s="35">
        <f t="shared" si="18"/>
        <v>1036.8</v>
      </c>
      <c r="I185" s="35">
        <v>1127.7</v>
      </c>
      <c r="J185" s="35"/>
      <c r="K185" s="35">
        <f t="shared" si="19"/>
        <v>1127.7</v>
      </c>
      <c r="M185" s="9"/>
      <c r="O185" s="9"/>
    </row>
    <row r="186" spans="1:15" ht="63.75" x14ac:dyDescent="0.2">
      <c r="A186" s="19" t="s">
        <v>238</v>
      </c>
      <c r="B186" s="20" t="s">
        <v>239</v>
      </c>
      <c r="C186" s="35">
        <v>681.6</v>
      </c>
      <c r="D186" s="37"/>
      <c r="E186" s="35">
        <f t="shared" si="9"/>
        <v>681.6</v>
      </c>
      <c r="F186" s="35">
        <v>1036.8</v>
      </c>
      <c r="G186" s="35"/>
      <c r="H186" s="35">
        <f t="shared" si="18"/>
        <v>1036.8</v>
      </c>
      <c r="I186" s="35">
        <v>1127.7</v>
      </c>
      <c r="J186" s="35"/>
      <c r="K186" s="35">
        <f t="shared" si="19"/>
        <v>1127.7</v>
      </c>
      <c r="M186" s="9"/>
      <c r="O186" s="9"/>
    </row>
    <row r="187" spans="1:15" ht="38.25" x14ac:dyDescent="0.2">
      <c r="A187" s="19" t="s">
        <v>240</v>
      </c>
      <c r="B187" s="20" t="s">
        <v>566</v>
      </c>
      <c r="C187" s="35">
        <v>545.5</v>
      </c>
      <c r="D187" s="38">
        <f>D188</f>
        <v>62.6</v>
      </c>
      <c r="E187" s="35">
        <f t="shared" si="9"/>
        <v>608.1</v>
      </c>
      <c r="F187" s="35">
        <v>542.70000000000005</v>
      </c>
      <c r="G187" s="35">
        <f>G188</f>
        <v>-9.5</v>
      </c>
      <c r="H187" s="35">
        <f t="shared" si="18"/>
        <v>533.20000000000005</v>
      </c>
      <c r="I187" s="35">
        <v>532.4</v>
      </c>
      <c r="J187" s="35">
        <f>J188</f>
        <v>-9.3000000000000007</v>
      </c>
      <c r="K187" s="35">
        <f t="shared" si="19"/>
        <v>523.1</v>
      </c>
      <c r="M187" s="9"/>
      <c r="O187" s="9"/>
    </row>
    <row r="188" spans="1:15" ht="38.25" x14ac:dyDescent="0.2">
      <c r="A188" s="19" t="s">
        <v>241</v>
      </c>
      <c r="B188" s="20" t="s">
        <v>567</v>
      </c>
      <c r="C188" s="35">
        <v>545.5</v>
      </c>
      <c r="D188" s="35">
        <v>62.6</v>
      </c>
      <c r="E188" s="35">
        <f t="shared" si="9"/>
        <v>608.1</v>
      </c>
      <c r="F188" s="35">
        <v>542.70000000000005</v>
      </c>
      <c r="G188" s="35">
        <v>-9.5</v>
      </c>
      <c r="H188" s="35">
        <f t="shared" si="18"/>
        <v>533.20000000000005</v>
      </c>
      <c r="I188" s="35">
        <v>532.4</v>
      </c>
      <c r="J188" s="35">
        <v>-9.3000000000000007</v>
      </c>
      <c r="K188" s="35">
        <f t="shared" si="19"/>
        <v>523.1</v>
      </c>
      <c r="M188" s="9"/>
      <c r="O188" s="9"/>
    </row>
    <row r="189" spans="1:15" ht="38.25" x14ac:dyDescent="0.2">
      <c r="A189" s="19" t="s">
        <v>242</v>
      </c>
      <c r="B189" s="20" t="s">
        <v>623</v>
      </c>
      <c r="C189" s="35">
        <v>10962.9</v>
      </c>
      <c r="D189" s="37"/>
      <c r="E189" s="35">
        <f t="shared" si="9"/>
        <v>10962.9</v>
      </c>
      <c r="F189" s="35"/>
      <c r="G189" s="35"/>
      <c r="H189" s="35">
        <f t="shared" si="18"/>
        <v>0</v>
      </c>
      <c r="I189" s="35">
        <v>0</v>
      </c>
      <c r="J189" s="35"/>
      <c r="K189" s="35">
        <f t="shared" si="19"/>
        <v>0</v>
      </c>
      <c r="M189" s="9"/>
      <c r="O189" s="9"/>
    </row>
    <row r="190" spans="1:15" ht="51" x14ac:dyDescent="0.2">
      <c r="A190" s="19" t="s">
        <v>243</v>
      </c>
      <c r="B190" s="20" t="s">
        <v>624</v>
      </c>
      <c r="C190" s="35">
        <v>10962.9</v>
      </c>
      <c r="D190" s="37"/>
      <c r="E190" s="35">
        <f t="shared" si="9"/>
        <v>10962.9</v>
      </c>
      <c r="F190" s="35"/>
      <c r="G190" s="35"/>
      <c r="H190" s="35">
        <f t="shared" si="18"/>
        <v>0</v>
      </c>
      <c r="I190" s="35">
        <v>0</v>
      </c>
      <c r="J190" s="35"/>
      <c r="K190" s="35">
        <f t="shared" si="19"/>
        <v>0</v>
      </c>
    </row>
    <row r="191" spans="1:15" ht="76.5" x14ac:dyDescent="0.2">
      <c r="A191" s="19" t="s">
        <v>707</v>
      </c>
      <c r="B191" s="20" t="s">
        <v>708</v>
      </c>
      <c r="C191" s="35"/>
      <c r="D191" s="37"/>
      <c r="E191" s="35">
        <f t="shared" si="9"/>
        <v>0</v>
      </c>
      <c r="F191" s="35"/>
      <c r="G191" s="35"/>
      <c r="H191" s="35">
        <f t="shared" si="18"/>
        <v>0</v>
      </c>
      <c r="I191" s="35"/>
      <c r="J191" s="35">
        <v>30989.5</v>
      </c>
      <c r="K191" s="35">
        <f t="shared" si="19"/>
        <v>30989.5</v>
      </c>
    </row>
    <row r="192" spans="1:15" ht="63.75" x14ac:dyDescent="0.2">
      <c r="A192" s="19" t="s">
        <v>244</v>
      </c>
      <c r="B192" s="20" t="s">
        <v>245</v>
      </c>
      <c r="C192" s="35">
        <v>40050</v>
      </c>
      <c r="D192" s="37"/>
      <c r="E192" s="35">
        <f t="shared" si="9"/>
        <v>40050</v>
      </c>
      <c r="F192" s="35">
        <v>60525.1</v>
      </c>
      <c r="G192" s="35"/>
      <c r="H192" s="35">
        <f t="shared" si="18"/>
        <v>60525.1</v>
      </c>
      <c r="I192" s="35">
        <v>59625.1</v>
      </c>
      <c r="J192" s="35"/>
      <c r="K192" s="35">
        <f t="shared" si="19"/>
        <v>59625.1</v>
      </c>
    </row>
    <row r="193" spans="1:15" ht="63.75" x14ac:dyDescent="0.2">
      <c r="A193" s="19" t="s">
        <v>246</v>
      </c>
      <c r="B193" s="20" t="s">
        <v>247</v>
      </c>
      <c r="C193" s="35">
        <v>40050</v>
      </c>
      <c r="D193" s="37"/>
      <c r="E193" s="35">
        <f t="shared" si="9"/>
        <v>40050</v>
      </c>
      <c r="F193" s="35">
        <v>60525.1</v>
      </c>
      <c r="G193" s="35"/>
      <c r="H193" s="35">
        <f t="shared" si="18"/>
        <v>60525.1</v>
      </c>
      <c r="I193" s="35">
        <v>59625.1</v>
      </c>
      <c r="J193" s="35"/>
      <c r="K193" s="35">
        <f t="shared" si="19"/>
        <v>59625.1</v>
      </c>
      <c r="M193" s="9"/>
      <c r="O193" s="9"/>
    </row>
    <row r="194" spans="1:15" ht="38.25" x14ac:dyDescent="0.2">
      <c r="A194" s="19" t="s">
        <v>546</v>
      </c>
      <c r="B194" s="20" t="s">
        <v>568</v>
      </c>
      <c r="C194" s="35">
        <v>20373.7</v>
      </c>
      <c r="D194" s="37"/>
      <c r="E194" s="35">
        <f t="shared" si="9"/>
        <v>20373.7</v>
      </c>
      <c r="F194" s="35">
        <v>8939.1</v>
      </c>
      <c r="G194" s="35"/>
      <c r="H194" s="35">
        <f t="shared" si="18"/>
        <v>8939.1</v>
      </c>
      <c r="I194" s="35">
        <v>0</v>
      </c>
      <c r="J194" s="35"/>
      <c r="K194" s="35">
        <f t="shared" si="19"/>
        <v>0</v>
      </c>
      <c r="M194" s="9"/>
      <c r="O194" s="9"/>
    </row>
    <row r="195" spans="1:15" ht="51" x14ac:dyDescent="0.2">
      <c r="A195" s="19" t="s">
        <v>547</v>
      </c>
      <c r="B195" s="20" t="s">
        <v>569</v>
      </c>
      <c r="C195" s="35">
        <v>20373.7</v>
      </c>
      <c r="D195" s="37"/>
      <c r="E195" s="35">
        <f t="shared" si="9"/>
        <v>20373.7</v>
      </c>
      <c r="F195" s="35">
        <v>8939.1</v>
      </c>
      <c r="G195" s="35"/>
      <c r="H195" s="35">
        <f t="shared" si="18"/>
        <v>8939.1</v>
      </c>
      <c r="I195" s="35">
        <v>0</v>
      </c>
      <c r="J195" s="35"/>
      <c r="K195" s="35">
        <f t="shared" si="19"/>
        <v>0</v>
      </c>
      <c r="M195" s="9"/>
      <c r="O195" s="9"/>
    </row>
    <row r="196" spans="1:15" ht="51" x14ac:dyDescent="0.2">
      <c r="A196" s="19" t="s">
        <v>493</v>
      </c>
      <c r="B196" s="20" t="s">
        <v>570</v>
      </c>
      <c r="C196" s="35">
        <v>15800</v>
      </c>
      <c r="D196" s="38">
        <f>D197</f>
        <v>-7846.5</v>
      </c>
      <c r="E196" s="35">
        <f t="shared" si="9"/>
        <v>7953.5</v>
      </c>
      <c r="F196" s="35">
        <f>F197</f>
        <v>0</v>
      </c>
      <c r="G196" s="35">
        <f>G197</f>
        <v>7953.5</v>
      </c>
      <c r="H196" s="35">
        <f t="shared" si="18"/>
        <v>7953.5</v>
      </c>
      <c r="I196" s="35">
        <f>I197</f>
        <v>0</v>
      </c>
      <c r="J196" s="35">
        <f>J197</f>
        <v>7340.6</v>
      </c>
      <c r="K196" s="35">
        <f t="shared" si="19"/>
        <v>7340.6</v>
      </c>
      <c r="M196" s="9"/>
      <c r="O196" s="9"/>
    </row>
    <row r="197" spans="1:15" ht="63.75" x14ac:dyDescent="0.2">
      <c r="A197" s="19" t="s">
        <v>494</v>
      </c>
      <c r="B197" s="20" t="s">
        <v>571</v>
      </c>
      <c r="C197" s="35">
        <v>15800</v>
      </c>
      <c r="D197" s="35">
        <v>-7846.5</v>
      </c>
      <c r="E197" s="35">
        <f t="shared" si="9"/>
        <v>7953.5</v>
      </c>
      <c r="F197" s="35"/>
      <c r="G197" s="35">
        <v>7953.5</v>
      </c>
      <c r="H197" s="35">
        <f t="shared" si="18"/>
        <v>7953.5</v>
      </c>
      <c r="I197" s="35">
        <v>0</v>
      </c>
      <c r="J197" s="35">
        <v>7340.6</v>
      </c>
      <c r="K197" s="35">
        <f t="shared" si="19"/>
        <v>7340.6</v>
      </c>
      <c r="M197" s="9"/>
      <c r="O197" s="9"/>
    </row>
    <row r="198" spans="1:15" x14ac:dyDescent="0.2">
      <c r="A198" s="19" t="s">
        <v>709</v>
      </c>
      <c r="B198" s="20" t="s">
        <v>710</v>
      </c>
      <c r="C198" s="35">
        <f>C199</f>
        <v>0</v>
      </c>
      <c r="D198" s="35">
        <f t="shared" ref="D198:J198" si="20">D199</f>
        <v>8331.1</v>
      </c>
      <c r="E198" s="35">
        <f t="shared" si="9"/>
        <v>8331.1</v>
      </c>
      <c r="F198" s="35">
        <f t="shared" si="20"/>
        <v>0</v>
      </c>
      <c r="G198" s="35">
        <f t="shared" si="20"/>
        <v>8363.2000000000007</v>
      </c>
      <c r="H198" s="35">
        <f t="shared" si="18"/>
        <v>8363.2000000000007</v>
      </c>
      <c r="I198" s="35">
        <f t="shared" si="20"/>
        <v>0</v>
      </c>
      <c r="J198" s="35">
        <f t="shared" si="20"/>
        <v>8329.2999999999993</v>
      </c>
      <c r="K198" s="35">
        <f t="shared" si="19"/>
        <v>8329.2999999999993</v>
      </c>
      <c r="M198" s="9"/>
      <c r="O198" s="9"/>
    </row>
    <row r="199" spans="1:15" ht="25.5" x14ac:dyDescent="0.2">
      <c r="A199" s="19" t="s">
        <v>711</v>
      </c>
      <c r="B199" s="20" t="s">
        <v>712</v>
      </c>
      <c r="C199" s="35"/>
      <c r="D199" s="35">
        <v>8331.1</v>
      </c>
      <c r="E199" s="35">
        <f t="shared" si="9"/>
        <v>8331.1</v>
      </c>
      <c r="F199" s="35"/>
      <c r="G199" s="35">
        <v>8363.2000000000007</v>
      </c>
      <c r="H199" s="35">
        <f t="shared" si="18"/>
        <v>8363.2000000000007</v>
      </c>
      <c r="I199" s="35"/>
      <c r="J199" s="35">
        <v>8329.2999999999993</v>
      </c>
      <c r="K199" s="35">
        <f t="shared" si="19"/>
        <v>8329.2999999999993</v>
      </c>
      <c r="M199" s="9"/>
      <c r="O199" s="9"/>
    </row>
    <row r="200" spans="1:15" x14ac:dyDescent="0.2">
      <c r="A200" s="19" t="s">
        <v>552</v>
      </c>
      <c r="B200" s="20" t="s">
        <v>553</v>
      </c>
      <c r="C200" s="35">
        <v>3777</v>
      </c>
      <c r="D200" s="37"/>
      <c r="E200" s="35">
        <f t="shared" si="9"/>
        <v>3777</v>
      </c>
      <c r="F200" s="35"/>
      <c r="G200" s="35"/>
      <c r="H200" s="35">
        <f t="shared" si="18"/>
        <v>0</v>
      </c>
      <c r="I200" s="35">
        <v>0</v>
      </c>
      <c r="J200" s="35"/>
      <c r="K200" s="35">
        <f t="shared" si="19"/>
        <v>0</v>
      </c>
      <c r="M200" s="9"/>
      <c r="O200" s="9"/>
    </row>
    <row r="201" spans="1:15" ht="25.5" x14ac:dyDescent="0.2">
      <c r="A201" s="19" t="s">
        <v>554</v>
      </c>
      <c r="B201" s="20" t="s">
        <v>555</v>
      </c>
      <c r="C201" s="35">
        <v>3777</v>
      </c>
      <c r="D201" s="37"/>
      <c r="E201" s="35">
        <f t="shared" si="9"/>
        <v>3777</v>
      </c>
      <c r="F201" s="35"/>
      <c r="G201" s="35"/>
      <c r="H201" s="35">
        <f t="shared" si="18"/>
        <v>0</v>
      </c>
      <c r="I201" s="35">
        <v>0</v>
      </c>
      <c r="J201" s="35"/>
      <c r="K201" s="35">
        <f t="shared" si="19"/>
        <v>0</v>
      </c>
      <c r="M201" s="9"/>
      <c r="O201" s="9"/>
    </row>
    <row r="202" spans="1:15" ht="38.25" x14ac:dyDescent="0.2">
      <c r="A202" s="19" t="s">
        <v>655</v>
      </c>
      <c r="B202" s="20" t="s">
        <v>656</v>
      </c>
      <c r="C202" s="35">
        <f>C203</f>
        <v>0</v>
      </c>
      <c r="D202" s="35">
        <f t="shared" ref="D202:J202" si="21">D203</f>
        <v>0</v>
      </c>
      <c r="E202" s="35">
        <f t="shared" si="21"/>
        <v>0</v>
      </c>
      <c r="F202" s="38">
        <v>0</v>
      </c>
      <c r="G202" s="38">
        <v>0</v>
      </c>
      <c r="H202" s="35">
        <f t="shared" si="18"/>
        <v>0</v>
      </c>
      <c r="I202" s="38">
        <v>18961.5</v>
      </c>
      <c r="J202" s="38">
        <f t="shared" si="21"/>
        <v>-10097.9</v>
      </c>
      <c r="K202" s="35">
        <f t="shared" si="19"/>
        <v>8863.6</v>
      </c>
      <c r="M202" s="9"/>
      <c r="O202" s="9"/>
    </row>
    <row r="203" spans="1:15" ht="51" x14ac:dyDescent="0.2">
      <c r="A203" s="19" t="s">
        <v>657</v>
      </c>
      <c r="B203" s="20" t="s">
        <v>658</v>
      </c>
      <c r="C203" s="35">
        <v>0</v>
      </c>
      <c r="D203" s="37"/>
      <c r="E203" s="35">
        <f>C203+D203</f>
        <v>0</v>
      </c>
      <c r="F203" s="35">
        <v>0</v>
      </c>
      <c r="G203" s="35"/>
      <c r="H203" s="35">
        <f t="shared" si="18"/>
        <v>0</v>
      </c>
      <c r="I203" s="35">
        <v>18961.5</v>
      </c>
      <c r="J203" s="35">
        <v>-10097.9</v>
      </c>
      <c r="K203" s="35">
        <f t="shared" si="19"/>
        <v>8863.6</v>
      </c>
      <c r="M203" s="9"/>
      <c r="O203" s="9"/>
    </row>
    <row r="204" spans="1:15" ht="38.25" x14ac:dyDescent="0.2">
      <c r="A204" s="19" t="s">
        <v>495</v>
      </c>
      <c r="B204" s="20" t="s">
        <v>496</v>
      </c>
      <c r="C204" s="35">
        <v>133560.70000000001</v>
      </c>
      <c r="D204" s="37">
        <f>D205</f>
        <v>0</v>
      </c>
      <c r="E204" s="35">
        <f t="shared" si="9"/>
        <v>133560.70000000001</v>
      </c>
      <c r="F204" s="35">
        <v>185255.1</v>
      </c>
      <c r="G204" s="35">
        <f>G205</f>
        <v>0</v>
      </c>
      <c r="H204" s="35">
        <f t="shared" si="18"/>
        <v>185255.1</v>
      </c>
      <c r="I204" s="35">
        <v>185255.1</v>
      </c>
      <c r="J204" s="35">
        <f>J205</f>
        <v>0</v>
      </c>
      <c r="K204" s="35">
        <f t="shared" si="19"/>
        <v>185255.1</v>
      </c>
      <c r="M204" s="9"/>
      <c r="O204" s="9"/>
    </row>
    <row r="205" spans="1:15" ht="38.25" x14ac:dyDescent="0.2">
      <c r="A205" s="19" t="s">
        <v>497</v>
      </c>
      <c r="B205" s="20" t="s">
        <v>498</v>
      </c>
      <c r="C205" s="35">
        <v>133560.70000000001</v>
      </c>
      <c r="D205" s="37"/>
      <c r="E205" s="35">
        <f t="shared" si="9"/>
        <v>133560.70000000001</v>
      </c>
      <c r="F205" s="35">
        <v>185255.1</v>
      </c>
      <c r="G205" s="35"/>
      <c r="H205" s="35">
        <f t="shared" si="18"/>
        <v>185255.1</v>
      </c>
      <c r="I205" s="35">
        <v>185255.1</v>
      </c>
      <c r="J205" s="35"/>
      <c r="K205" s="35">
        <f t="shared" si="19"/>
        <v>185255.1</v>
      </c>
      <c r="M205" s="9"/>
      <c r="O205" s="9"/>
    </row>
    <row r="206" spans="1:15" ht="51" x14ac:dyDescent="0.2">
      <c r="A206" s="19" t="s">
        <v>499</v>
      </c>
      <c r="B206" s="20" t="s">
        <v>572</v>
      </c>
      <c r="C206" s="35">
        <v>5118.8</v>
      </c>
      <c r="D206" s="38">
        <f>D207</f>
        <v>618.70000000000005</v>
      </c>
      <c r="E206" s="35">
        <f t="shared" si="9"/>
        <v>5737.5</v>
      </c>
      <c r="F206" s="35">
        <v>8249</v>
      </c>
      <c r="G206" s="35">
        <f>G207</f>
        <v>1052.3</v>
      </c>
      <c r="H206" s="35">
        <f t="shared" si="18"/>
        <v>9301.2999999999993</v>
      </c>
      <c r="I206" s="35">
        <v>12640</v>
      </c>
      <c r="J206" s="35">
        <f>J207</f>
        <v>1880.3</v>
      </c>
      <c r="K206" s="35">
        <f t="shared" si="19"/>
        <v>14520.3</v>
      </c>
      <c r="M206" s="9"/>
      <c r="O206" s="9"/>
    </row>
    <row r="207" spans="1:15" ht="51" x14ac:dyDescent="0.2">
      <c r="A207" s="19" t="s">
        <v>500</v>
      </c>
      <c r="B207" s="20" t="s">
        <v>573</v>
      </c>
      <c r="C207" s="35">
        <v>5118.8</v>
      </c>
      <c r="D207" s="35">
        <v>618.70000000000005</v>
      </c>
      <c r="E207" s="35">
        <f t="shared" si="9"/>
        <v>5737.5</v>
      </c>
      <c r="F207" s="35">
        <v>8249</v>
      </c>
      <c r="G207" s="35">
        <v>1052.3</v>
      </c>
      <c r="H207" s="35">
        <f t="shared" si="18"/>
        <v>9301.2999999999993</v>
      </c>
      <c r="I207" s="35">
        <v>12640</v>
      </c>
      <c r="J207" s="35">
        <v>1880.3</v>
      </c>
      <c r="K207" s="35">
        <f t="shared" si="19"/>
        <v>14520.3</v>
      </c>
      <c r="M207" s="9"/>
      <c r="O207" s="9"/>
    </row>
    <row r="208" spans="1:15" ht="25.5" x14ac:dyDescent="0.2">
      <c r="A208" s="19" t="s">
        <v>548</v>
      </c>
      <c r="B208" s="20" t="s">
        <v>549</v>
      </c>
      <c r="C208" s="35">
        <f>C209</f>
        <v>0</v>
      </c>
      <c r="D208" s="35">
        <f t="shared" ref="D208:J208" si="22">D209</f>
        <v>0</v>
      </c>
      <c r="E208" s="35">
        <f t="shared" si="22"/>
        <v>0</v>
      </c>
      <c r="F208" s="38">
        <v>123597.7</v>
      </c>
      <c r="G208" s="38">
        <f>G209</f>
        <v>-34655.1</v>
      </c>
      <c r="H208" s="38">
        <f t="shared" si="18"/>
        <v>88942.6</v>
      </c>
      <c r="I208" s="38">
        <v>0</v>
      </c>
      <c r="J208" s="38">
        <f t="shared" si="22"/>
        <v>0</v>
      </c>
      <c r="K208" s="35">
        <f t="shared" si="19"/>
        <v>0</v>
      </c>
      <c r="M208" s="9"/>
      <c r="O208" s="9"/>
    </row>
    <row r="209" spans="1:15" ht="25.5" x14ac:dyDescent="0.2">
      <c r="A209" s="19" t="s">
        <v>550</v>
      </c>
      <c r="B209" s="20" t="s">
        <v>551</v>
      </c>
      <c r="C209" s="35"/>
      <c r="D209" s="37"/>
      <c r="E209" s="35"/>
      <c r="F209" s="35">
        <v>123597.7</v>
      </c>
      <c r="G209" s="35">
        <v>-34655.1</v>
      </c>
      <c r="H209" s="35">
        <f t="shared" si="18"/>
        <v>88942.6</v>
      </c>
      <c r="I209" s="35">
        <v>0</v>
      </c>
      <c r="J209" s="35"/>
      <c r="K209" s="35">
        <f t="shared" si="19"/>
        <v>0</v>
      </c>
      <c r="M209" s="9"/>
      <c r="O209" s="9"/>
    </row>
    <row r="210" spans="1:15" x14ac:dyDescent="0.2">
      <c r="A210" s="19" t="s">
        <v>248</v>
      </c>
      <c r="B210" s="20" t="s">
        <v>249</v>
      </c>
      <c r="C210" s="35">
        <v>8452.7000000000007</v>
      </c>
      <c r="D210" s="37"/>
      <c r="E210" s="35">
        <f t="shared" si="9"/>
        <v>8452.7000000000007</v>
      </c>
      <c r="F210" s="35">
        <v>12641.2</v>
      </c>
      <c r="G210" s="35"/>
      <c r="H210" s="35">
        <f t="shared" si="18"/>
        <v>12641.2</v>
      </c>
      <c r="I210" s="35">
        <v>12641.2</v>
      </c>
      <c r="J210" s="35"/>
      <c r="K210" s="35">
        <f t="shared" si="19"/>
        <v>12641.2</v>
      </c>
      <c r="M210" s="9"/>
      <c r="O210" s="9"/>
    </row>
    <row r="211" spans="1:15" ht="25.5" x14ac:dyDescent="0.2">
      <c r="A211" s="19" t="s">
        <v>250</v>
      </c>
      <c r="B211" s="20" t="s">
        <v>251</v>
      </c>
      <c r="C211" s="35">
        <v>8452.7000000000007</v>
      </c>
      <c r="D211" s="37"/>
      <c r="E211" s="35">
        <f t="shared" si="9"/>
        <v>8452.7000000000007</v>
      </c>
      <c r="F211" s="35">
        <v>12641.2</v>
      </c>
      <c r="G211" s="35"/>
      <c r="H211" s="35">
        <f t="shared" si="18"/>
        <v>12641.2</v>
      </c>
      <c r="I211" s="35">
        <v>12641.2</v>
      </c>
      <c r="J211" s="35"/>
      <c r="K211" s="35">
        <f t="shared" si="19"/>
        <v>12641.2</v>
      </c>
      <c r="M211" s="9"/>
      <c r="O211" s="9"/>
    </row>
    <row r="212" spans="1:15" ht="25.5" x14ac:dyDescent="0.2">
      <c r="A212" s="19" t="s">
        <v>252</v>
      </c>
      <c r="B212" s="23" t="s">
        <v>253</v>
      </c>
      <c r="C212" s="35">
        <v>23575.4</v>
      </c>
      <c r="D212" s="37"/>
      <c r="E212" s="35">
        <f t="shared" si="9"/>
        <v>23575.4</v>
      </c>
      <c r="F212" s="35">
        <v>29159.8</v>
      </c>
      <c r="G212" s="35"/>
      <c r="H212" s="35">
        <f t="shared" si="18"/>
        <v>29159.8</v>
      </c>
      <c r="I212" s="35">
        <v>26983.7</v>
      </c>
      <c r="J212" s="35"/>
      <c r="K212" s="35">
        <f t="shared" si="19"/>
        <v>26983.7</v>
      </c>
      <c r="M212" s="9"/>
      <c r="O212" s="9"/>
    </row>
    <row r="213" spans="1:15" ht="38.25" x14ac:dyDescent="0.2">
      <c r="A213" s="19" t="s">
        <v>254</v>
      </c>
      <c r="B213" s="20" t="s">
        <v>255</v>
      </c>
      <c r="C213" s="35">
        <v>23575.4</v>
      </c>
      <c r="D213" s="37"/>
      <c r="E213" s="35">
        <f t="shared" ref="E213:E298" si="23">C213+D213</f>
        <v>23575.4</v>
      </c>
      <c r="F213" s="35">
        <v>29159.8</v>
      </c>
      <c r="G213" s="35"/>
      <c r="H213" s="35">
        <f t="shared" si="18"/>
        <v>29159.8</v>
      </c>
      <c r="I213" s="35">
        <v>26983.7</v>
      </c>
      <c r="J213" s="35"/>
      <c r="K213" s="35">
        <f t="shared" si="19"/>
        <v>26983.7</v>
      </c>
      <c r="M213" s="9"/>
      <c r="O213" s="9"/>
    </row>
    <row r="214" spans="1:15" ht="38.25" x14ac:dyDescent="0.2">
      <c r="A214" s="19" t="s">
        <v>501</v>
      </c>
      <c r="B214" s="20" t="s">
        <v>502</v>
      </c>
      <c r="C214" s="35">
        <v>21336.2</v>
      </c>
      <c r="D214" s="38">
        <f>D215</f>
        <v>-1333.9</v>
      </c>
      <c r="E214" s="35">
        <f t="shared" si="23"/>
        <v>20002.3</v>
      </c>
      <c r="F214" s="35">
        <f>F215</f>
        <v>0</v>
      </c>
      <c r="G214" s="35">
        <f>G215</f>
        <v>19773.400000000001</v>
      </c>
      <c r="H214" s="35">
        <f t="shared" si="18"/>
        <v>19773.400000000001</v>
      </c>
      <c r="I214" s="35">
        <f>I215</f>
        <v>0</v>
      </c>
      <c r="J214" s="35">
        <f>J215</f>
        <v>30491.7</v>
      </c>
      <c r="K214" s="35">
        <f t="shared" si="19"/>
        <v>30491.7</v>
      </c>
      <c r="M214" s="9"/>
      <c r="O214" s="9"/>
    </row>
    <row r="215" spans="1:15" ht="38.25" x14ac:dyDescent="0.2">
      <c r="A215" s="19" t="s">
        <v>503</v>
      </c>
      <c r="B215" s="20" t="s">
        <v>504</v>
      </c>
      <c r="C215" s="35">
        <v>21336.2</v>
      </c>
      <c r="D215" s="35">
        <v>-1333.9</v>
      </c>
      <c r="E215" s="35">
        <f t="shared" si="23"/>
        <v>20002.3</v>
      </c>
      <c r="F215" s="35">
        <v>0</v>
      </c>
      <c r="G215" s="35">
        <v>19773.400000000001</v>
      </c>
      <c r="H215" s="35">
        <f t="shared" si="18"/>
        <v>19773.400000000001</v>
      </c>
      <c r="I215" s="35">
        <v>0</v>
      </c>
      <c r="J215" s="35">
        <v>30491.7</v>
      </c>
      <c r="K215" s="35">
        <f t="shared" si="19"/>
        <v>30491.7</v>
      </c>
      <c r="M215" s="9"/>
      <c r="O215" s="9"/>
    </row>
    <row r="216" spans="1:15" x14ac:dyDescent="0.2">
      <c r="A216" s="19" t="s">
        <v>680</v>
      </c>
      <c r="B216" s="20" t="s">
        <v>681</v>
      </c>
      <c r="C216" s="35">
        <f>C217</f>
        <v>0</v>
      </c>
      <c r="D216" s="35">
        <f t="shared" ref="D216:J216" si="24">D217</f>
        <v>0</v>
      </c>
      <c r="E216" s="35">
        <f t="shared" si="23"/>
        <v>0</v>
      </c>
      <c r="F216" s="35">
        <f t="shared" si="24"/>
        <v>0</v>
      </c>
      <c r="G216" s="35">
        <f t="shared" si="24"/>
        <v>0</v>
      </c>
      <c r="H216" s="35">
        <f t="shared" si="18"/>
        <v>0</v>
      </c>
      <c r="I216" s="35">
        <f t="shared" si="24"/>
        <v>0</v>
      </c>
      <c r="J216" s="35">
        <f t="shared" si="24"/>
        <v>23779.5</v>
      </c>
      <c r="K216" s="35">
        <f t="shared" si="19"/>
        <v>23779.5</v>
      </c>
      <c r="M216" s="9"/>
      <c r="O216" s="9"/>
    </row>
    <row r="217" spans="1:15" ht="25.5" x14ac:dyDescent="0.2">
      <c r="A217" s="19" t="s">
        <v>679</v>
      </c>
      <c r="B217" s="20" t="s">
        <v>682</v>
      </c>
      <c r="C217" s="35"/>
      <c r="D217" s="37"/>
      <c r="E217" s="35">
        <f t="shared" si="23"/>
        <v>0</v>
      </c>
      <c r="F217" s="35"/>
      <c r="G217" s="35"/>
      <c r="H217" s="35">
        <f t="shared" si="18"/>
        <v>0</v>
      </c>
      <c r="I217" s="35"/>
      <c r="J217" s="35">
        <v>23779.5</v>
      </c>
      <c r="K217" s="35">
        <f t="shared" si="19"/>
        <v>23779.5</v>
      </c>
      <c r="M217" s="9"/>
      <c r="O217" s="9"/>
    </row>
    <row r="218" spans="1:15" ht="25.5" x14ac:dyDescent="0.2">
      <c r="A218" s="19" t="s">
        <v>256</v>
      </c>
      <c r="B218" s="20" t="s">
        <v>257</v>
      </c>
      <c r="C218" s="35">
        <v>946.5</v>
      </c>
      <c r="D218" s="37"/>
      <c r="E218" s="35">
        <f t="shared" si="23"/>
        <v>946.5</v>
      </c>
      <c r="F218" s="35">
        <v>1357.8</v>
      </c>
      <c r="G218" s="35"/>
      <c r="H218" s="35">
        <f t="shared" si="18"/>
        <v>1357.8</v>
      </c>
      <c r="I218" s="35">
        <v>1358.2</v>
      </c>
      <c r="J218" s="35"/>
      <c r="K218" s="35">
        <f t="shared" si="19"/>
        <v>1358.2</v>
      </c>
      <c r="M218" s="9"/>
      <c r="O218" s="9"/>
    </row>
    <row r="219" spans="1:15" ht="38.25" x14ac:dyDescent="0.2">
      <c r="A219" s="19" t="s">
        <v>258</v>
      </c>
      <c r="B219" s="20" t="s">
        <v>259</v>
      </c>
      <c r="C219" s="35">
        <v>946.5</v>
      </c>
      <c r="D219" s="37"/>
      <c r="E219" s="35">
        <f t="shared" si="23"/>
        <v>946.5</v>
      </c>
      <c r="F219" s="35">
        <v>1357.8</v>
      </c>
      <c r="G219" s="35"/>
      <c r="H219" s="35">
        <f t="shared" si="18"/>
        <v>1357.8</v>
      </c>
      <c r="I219" s="35">
        <v>1358.2</v>
      </c>
      <c r="J219" s="35"/>
      <c r="K219" s="35">
        <f t="shared" si="19"/>
        <v>1358.2</v>
      </c>
      <c r="M219" s="9"/>
      <c r="O219" s="9"/>
    </row>
    <row r="220" spans="1:15" ht="38.25" x14ac:dyDescent="0.2">
      <c r="A220" s="19" t="s">
        <v>260</v>
      </c>
      <c r="B220" s="20" t="s">
        <v>261</v>
      </c>
      <c r="C220" s="35">
        <v>25000</v>
      </c>
      <c r="D220" s="37"/>
      <c r="E220" s="35">
        <f t="shared" si="23"/>
        <v>25000</v>
      </c>
      <c r="F220" s="35"/>
      <c r="G220" s="35"/>
      <c r="H220" s="35">
        <f t="shared" si="18"/>
        <v>0</v>
      </c>
      <c r="I220" s="35">
        <v>0</v>
      </c>
      <c r="J220" s="35"/>
      <c r="K220" s="35">
        <f t="shared" si="19"/>
        <v>0</v>
      </c>
      <c r="M220" s="9"/>
      <c r="O220" s="9"/>
    </row>
    <row r="221" spans="1:15" ht="38.25" x14ac:dyDescent="0.2">
      <c r="A221" s="19" t="s">
        <v>262</v>
      </c>
      <c r="B221" s="20" t="s">
        <v>263</v>
      </c>
      <c r="C221" s="35">
        <v>25000</v>
      </c>
      <c r="D221" s="37"/>
      <c r="E221" s="35">
        <f t="shared" si="23"/>
        <v>25000</v>
      </c>
      <c r="F221" s="35"/>
      <c r="G221" s="35"/>
      <c r="H221" s="35">
        <f t="shared" si="18"/>
        <v>0</v>
      </c>
      <c r="I221" s="35">
        <v>0</v>
      </c>
      <c r="J221" s="35"/>
      <c r="K221" s="35">
        <f t="shared" si="19"/>
        <v>0</v>
      </c>
    </row>
    <row r="222" spans="1:15" ht="51" x14ac:dyDescent="0.2">
      <c r="A222" s="19" t="s">
        <v>264</v>
      </c>
      <c r="B222" s="20" t="s">
        <v>265</v>
      </c>
      <c r="C222" s="35">
        <v>348570</v>
      </c>
      <c r="D222" s="38">
        <f>D223</f>
        <v>8041.6</v>
      </c>
      <c r="E222" s="35">
        <f t="shared" si="23"/>
        <v>356611.6</v>
      </c>
      <c r="F222" s="35">
        <f>F223</f>
        <v>0</v>
      </c>
      <c r="G222" s="35">
        <f>G223</f>
        <v>0</v>
      </c>
      <c r="H222" s="35">
        <f t="shared" si="18"/>
        <v>0</v>
      </c>
      <c r="I222" s="35">
        <v>0</v>
      </c>
      <c r="J222" s="35">
        <f>J223</f>
        <v>0</v>
      </c>
      <c r="K222" s="35">
        <f t="shared" si="19"/>
        <v>0</v>
      </c>
      <c r="M222" s="9"/>
      <c r="O222" s="9"/>
    </row>
    <row r="223" spans="1:15" ht="51" x14ac:dyDescent="0.2">
      <c r="A223" s="19" t="s">
        <v>266</v>
      </c>
      <c r="B223" s="20" t="s">
        <v>267</v>
      </c>
      <c r="C223" s="35">
        <v>348570</v>
      </c>
      <c r="D223" s="35">
        <v>8041.6</v>
      </c>
      <c r="E223" s="35">
        <f t="shared" si="23"/>
        <v>356611.6</v>
      </c>
      <c r="F223" s="35"/>
      <c r="G223" s="35"/>
      <c r="H223" s="35">
        <f t="shared" si="18"/>
        <v>0</v>
      </c>
      <c r="I223" s="35">
        <v>0</v>
      </c>
      <c r="J223" s="35"/>
      <c r="K223" s="35">
        <f t="shared" si="19"/>
        <v>0</v>
      </c>
    </row>
    <row r="224" spans="1:15" ht="25.5" x14ac:dyDescent="0.2">
      <c r="A224" s="19" t="s">
        <v>268</v>
      </c>
      <c r="B224" s="20" t="s">
        <v>269</v>
      </c>
      <c r="C224" s="35">
        <v>126330.6</v>
      </c>
      <c r="D224" s="37">
        <f>D225</f>
        <v>0</v>
      </c>
      <c r="E224" s="35">
        <f t="shared" si="23"/>
        <v>126330.6</v>
      </c>
      <c r="F224" s="35">
        <v>182094.1</v>
      </c>
      <c r="G224" s="35">
        <f>G225</f>
        <v>0</v>
      </c>
      <c r="H224" s="35">
        <f t="shared" si="18"/>
        <v>182094.1</v>
      </c>
      <c r="I224" s="35">
        <v>213520.8</v>
      </c>
      <c r="J224" s="35">
        <f>J225</f>
        <v>1408.3</v>
      </c>
      <c r="K224" s="35">
        <f t="shared" si="19"/>
        <v>214929.09999999998</v>
      </c>
    </row>
    <row r="225" spans="1:15" ht="25.5" x14ac:dyDescent="0.2">
      <c r="A225" s="19" t="s">
        <v>270</v>
      </c>
      <c r="B225" s="20" t="s">
        <v>271</v>
      </c>
      <c r="C225" s="35">
        <v>126330.6</v>
      </c>
      <c r="D225" s="37"/>
      <c r="E225" s="35">
        <f t="shared" si="23"/>
        <v>126330.6</v>
      </c>
      <c r="F225" s="35">
        <v>182094.1</v>
      </c>
      <c r="G225" s="35"/>
      <c r="H225" s="35">
        <f t="shared" si="18"/>
        <v>182094.1</v>
      </c>
      <c r="I225" s="35">
        <v>213520.8</v>
      </c>
      <c r="J225" s="35">
        <v>1408.3</v>
      </c>
      <c r="K225" s="35">
        <f t="shared" si="19"/>
        <v>214929.09999999998</v>
      </c>
    </row>
    <row r="226" spans="1:15" x14ac:dyDescent="0.2">
      <c r="A226" s="19" t="s">
        <v>528</v>
      </c>
      <c r="B226" s="20" t="s">
        <v>668</v>
      </c>
      <c r="C226" s="35">
        <f>C227</f>
        <v>0</v>
      </c>
      <c r="D226" s="35">
        <f t="shared" ref="D226:J226" si="25">D227</f>
        <v>0</v>
      </c>
      <c r="E226" s="35">
        <f t="shared" si="25"/>
        <v>0</v>
      </c>
      <c r="F226" s="38">
        <v>12172.1</v>
      </c>
      <c r="G226" s="38">
        <v>0</v>
      </c>
      <c r="H226" s="38">
        <f t="shared" si="18"/>
        <v>12172.1</v>
      </c>
      <c r="I226" s="38">
        <v>0</v>
      </c>
      <c r="J226" s="38">
        <f t="shared" si="25"/>
        <v>0</v>
      </c>
      <c r="K226" s="38">
        <f t="shared" si="19"/>
        <v>0</v>
      </c>
    </row>
    <row r="227" spans="1:15" ht="25.5" x14ac:dyDescent="0.2">
      <c r="A227" s="19" t="s">
        <v>529</v>
      </c>
      <c r="B227" s="20" t="s">
        <v>669</v>
      </c>
      <c r="C227" s="35">
        <v>0</v>
      </c>
      <c r="D227" s="37"/>
      <c r="E227" s="35">
        <f>C227+D227</f>
        <v>0</v>
      </c>
      <c r="F227" s="38">
        <v>12172.1</v>
      </c>
      <c r="G227" s="38"/>
      <c r="H227" s="38">
        <f t="shared" si="18"/>
        <v>12172.1</v>
      </c>
      <c r="I227" s="38">
        <v>0</v>
      </c>
      <c r="J227" s="38"/>
      <c r="K227" s="38">
        <f t="shared" si="19"/>
        <v>0</v>
      </c>
    </row>
    <row r="228" spans="1:15" ht="25.5" x14ac:dyDescent="0.2">
      <c r="A228" s="19" t="s">
        <v>556</v>
      </c>
      <c r="B228" s="20" t="s">
        <v>557</v>
      </c>
      <c r="C228" s="35">
        <f>C229</f>
        <v>0</v>
      </c>
      <c r="D228" s="35">
        <f t="shared" ref="D228:J228" si="26">D229</f>
        <v>0</v>
      </c>
      <c r="E228" s="35">
        <f t="shared" si="26"/>
        <v>0</v>
      </c>
      <c r="F228" s="38">
        <v>6304.1</v>
      </c>
      <c r="G228" s="38">
        <f>G229</f>
        <v>-6304.1</v>
      </c>
      <c r="H228" s="38">
        <f t="shared" si="18"/>
        <v>0</v>
      </c>
      <c r="I228" s="38">
        <v>0</v>
      </c>
      <c r="J228" s="38">
        <f t="shared" si="26"/>
        <v>0</v>
      </c>
      <c r="K228" s="38">
        <f t="shared" si="19"/>
        <v>0</v>
      </c>
    </row>
    <row r="229" spans="1:15" ht="38.25" x14ac:dyDescent="0.2">
      <c r="A229" s="19" t="s">
        <v>558</v>
      </c>
      <c r="B229" s="20" t="s">
        <v>559</v>
      </c>
      <c r="C229" s="35">
        <v>0</v>
      </c>
      <c r="D229" s="35"/>
      <c r="E229" s="35">
        <f>C229+D229</f>
        <v>0</v>
      </c>
      <c r="F229" s="35">
        <v>6304.1</v>
      </c>
      <c r="G229" s="35">
        <v>-6304.1</v>
      </c>
      <c r="H229" s="35">
        <f t="shared" si="18"/>
        <v>0</v>
      </c>
      <c r="I229" s="35">
        <v>0</v>
      </c>
      <c r="J229" s="35"/>
      <c r="K229" s="35">
        <f t="shared" si="19"/>
        <v>0</v>
      </c>
    </row>
    <row r="230" spans="1:15" ht="89.25" x14ac:dyDescent="0.2">
      <c r="A230" s="19" t="s">
        <v>697</v>
      </c>
      <c r="B230" s="20" t="s">
        <v>698</v>
      </c>
      <c r="C230" s="35">
        <f>C231</f>
        <v>0</v>
      </c>
      <c r="D230" s="35">
        <f t="shared" ref="D230:J230" si="27">D231</f>
        <v>21753</v>
      </c>
      <c r="E230" s="35">
        <f>C230+D230</f>
        <v>21753</v>
      </c>
      <c r="F230" s="35">
        <f t="shared" si="27"/>
        <v>0</v>
      </c>
      <c r="G230" s="35">
        <f t="shared" si="27"/>
        <v>0</v>
      </c>
      <c r="H230" s="35">
        <f>F230+G230</f>
        <v>0</v>
      </c>
      <c r="I230" s="35">
        <f t="shared" si="27"/>
        <v>0</v>
      </c>
      <c r="J230" s="35">
        <f t="shared" si="27"/>
        <v>0</v>
      </c>
      <c r="K230" s="35">
        <f>I230+J230</f>
        <v>0</v>
      </c>
    </row>
    <row r="231" spans="1:15" ht="89.25" x14ac:dyDescent="0.2">
      <c r="A231" s="19" t="s">
        <v>695</v>
      </c>
      <c r="B231" s="20" t="s">
        <v>696</v>
      </c>
      <c r="C231" s="35">
        <v>0</v>
      </c>
      <c r="D231" s="35">
        <v>21753</v>
      </c>
      <c r="E231" s="35">
        <f>C231+D231</f>
        <v>21753</v>
      </c>
      <c r="F231" s="35">
        <v>0</v>
      </c>
      <c r="G231" s="35">
        <v>0</v>
      </c>
      <c r="H231" s="35">
        <f>F231+G231</f>
        <v>0</v>
      </c>
      <c r="I231" s="35">
        <v>0</v>
      </c>
      <c r="J231" s="35">
        <v>0</v>
      </c>
      <c r="K231" s="35">
        <f>I231+J231</f>
        <v>0</v>
      </c>
    </row>
    <row r="232" spans="1:15" ht="51" x14ac:dyDescent="0.2">
      <c r="A232" s="19" t="s">
        <v>689</v>
      </c>
      <c r="B232" s="20" t="s">
        <v>690</v>
      </c>
      <c r="C232" s="35">
        <f>C233</f>
        <v>0</v>
      </c>
      <c r="D232" s="35">
        <f>D233</f>
        <v>2700</v>
      </c>
      <c r="E232" s="35">
        <f>D232+C232</f>
        <v>2700</v>
      </c>
      <c r="F232" s="35">
        <f>F233</f>
        <v>0</v>
      </c>
      <c r="G232" s="35">
        <f>G233</f>
        <v>4050</v>
      </c>
      <c r="H232" s="35">
        <f>G232+F232</f>
        <v>4050</v>
      </c>
      <c r="I232" s="35">
        <f>I233</f>
        <v>0</v>
      </c>
      <c r="J232" s="35">
        <f>J233</f>
        <v>7650</v>
      </c>
      <c r="K232" s="35">
        <f>J232+I232</f>
        <v>7650</v>
      </c>
    </row>
    <row r="233" spans="1:15" ht="51" x14ac:dyDescent="0.2">
      <c r="A233" s="19" t="s">
        <v>691</v>
      </c>
      <c r="B233" s="20" t="s">
        <v>692</v>
      </c>
      <c r="C233" s="35">
        <v>0</v>
      </c>
      <c r="D233" s="38">
        <v>2700</v>
      </c>
      <c r="E233" s="35">
        <f>D233+C233</f>
        <v>2700</v>
      </c>
      <c r="F233" s="35">
        <v>0</v>
      </c>
      <c r="G233" s="35">
        <v>4050</v>
      </c>
      <c r="H233" s="35">
        <f>G233+F233</f>
        <v>4050</v>
      </c>
      <c r="I233" s="35">
        <v>0</v>
      </c>
      <c r="J233" s="35">
        <v>7650</v>
      </c>
      <c r="K233" s="35">
        <f>J233+I233</f>
        <v>7650</v>
      </c>
    </row>
    <row r="234" spans="1:15" x14ac:dyDescent="0.2">
      <c r="A234" s="19" t="s">
        <v>560</v>
      </c>
      <c r="B234" s="20" t="s">
        <v>561</v>
      </c>
      <c r="C234" s="35">
        <v>11700</v>
      </c>
      <c r="D234" s="35">
        <f>D235</f>
        <v>-3900</v>
      </c>
      <c r="E234" s="35">
        <f t="shared" si="23"/>
        <v>7800</v>
      </c>
      <c r="F234" s="35">
        <v>3900</v>
      </c>
      <c r="G234" s="35">
        <f>G235</f>
        <v>-1939.4</v>
      </c>
      <c r="H234" s="35">
        <f t="shared" si="18"/>
        <v>1960.6</v>
      </c>
      <c r="I234" s="35">
        <v>1170</v>
      </c>
      <c r="J234" s="35">
        <f>J235</f>
        <v>782.5</v>
      </c>
      <c r="K234" s="35">
        <f t="shared" si="19"/>
        <v>1952.5</v>
      </c>
      <c r="M234" s="9"/>
      <c r="O234" s="9"/>
    </row>
    <row r="235" spans="1:15" ht="25.5" x14ac:dyDescent="0.2">
      <c r="A235" s="19" t="s">
        <v>562</v>
      </c>
      <c r="B235" s="20" t="s">
        <v>563</v>
      </c>
      <c r="C235" s="35">
        <v>11700</v>
      </c>
      <c r="D235" s="35">
        <v>-3900</v>
      </c>
      <c r="E235" s="35">
        <f t="shared" si="23"/>
        <v>7800</v>
      </c>
      <c r="F235" s="35">
        <v>3900</v>
      </c>
      <c r="G235" s="35">
        <v>-1939.4</v>
      </c>
      <c r="H235" s="35">
        <f t="shared" si="18"/>
        <v>1960.6</v>
      </c>
      <c r="I235" s="35">
        <v>1170</v>
      </c>
      <c r="J235" s="35">
        <v>782.5</v>
      </c>
      <c r="K235" s="35">
        <f t="shared" si="19"/>
        <v>1952.5</v>
      </c>
      <c r="M235" s="9"/>
      <c r="O235" s="9"/>
    </row>
    <row r="236" spans="1:15" ht="38.25" x14ac:dyDescent="0.2">
      <c r="A236" s="19" t="s">
        <v>530</v>
      </c>
      <c r="B236" s="20" t="s">
        <v>625</v>
      </c>
      <c r="C236" s="35">
        <v>6800.3</v>
      </c>
      <c r="D236" s="37"/>
      <c r="E236" s="35">
        <f t="shared" si="23"/>
        <v>6800.3</v>
      </c>
      <c r="F236" s="35">
        <v>6800.3</v>
      </c>
      <c r="G236" s="35"/>
      <c r="H236" s="35">
        <f t="shared" si="18"/>
        <v>6800.3</v>
      </c>
      <c r="I236" s="35">
        <v>6800.3</v>
      </c>
      <c r="J236" s="35"/>
      <c r="K236" s="35">
        <f t="shared" si="19"/>
        <v>6800.3</v>
      </c>
      <c r="M236" s="9"/>
      <c r="O236" s="9"/>
    </row>
    <row r="237" spans="1:15" ht="51" x14ac:dyDescent="0.2">
      <c r="A237" s="19" t="s">
        <v>531</v>
      </c>
      <c r="B237" s="20" t="s">
        <v>626</v>
      </c>
      <c r="C237" s="35">
        <v>6800.3</v>
      </c>
      <c r="D237" s="37"/>
      <c r="E237" s="35">
        <f t="shared" si="23"/>
        <v>6800.3</v>
      </c>
      <c r="F237" s="35">
        <v>6800.3</v>
      </c>
      <c r="G237" s="35"/>
      <c r="H237" s="35">
        <f t="shared" si="18"/>
        <v>6800.3</v>
      </c>
      <c r="I237" s="35">
        <v>6800.3</v>
      </c>
      <c r="J237" s="35"/>
      <c r="K237" s="35">
        <f t="shared" si="19"/>
        <v>6800.3</v>
      </c>
      <c r="M237" s="9"/>
      <c r="O237" s="9"/>
    </row>
    <row r="238" spans="1:15" ht="25.5" x14ac:dyDescent="0.2">
      <c r="A238" s="19" t="s">
        <v>713</v>
      </c>
      <c r="B238" s="20" t="s">
        <v>714</v>
      </c>
      <c r="C238" s="35">
        <f>C239</f>
        <v>0</v>
      </c>
      <c r="D238" s="35">
        <f t="shared" ref="D238:J238" si="28">D239</f>
        <v>1130023.6000000001</v>
      </c>
      <c r="E238" s="35">
        <f t="shared" si="23"/>
        <v>1130023.6000000001</v>
      </c>
      <c r="F238" s="35">
        <f t="shared" si="28"/>
        <v>0</v>
      </c>
      <c r="G238" s="35">
        <f t="shared" si="28"/>
        <v>1667893.4</v>
      </c>
      <c r="H238" s="35">
        <f t="shared" si="18"/>
        <v>1667893.4</v>
      </c>
      <c r="I238" s="35">
        <f t="shared" si="28"/>
        <v>0</v>
      </c>
      <c r="J238" s="35">
        <f t="shared" si="28"/>
        <v>1683464.7</v>
      </c>
      <c r="K238" s="35">
        <f t="shared" si="19"/>
        <v>1683464.7</v>
      </c>
      <c r="M238" s="9"/>
      <c r="O238" s="9"/>
    </row>
    <row r="239" spans="1:15" ht="25.5" x14ac:dyDescent="0.2">
      <c r="A239" s="19" t="s">
        <v>715</v>
      </c>
      <c r="B239" s="20" t="s">
        <v>716</v>
      </c>
      <c r="C239" s="35">
        <v>0</v>
      </c>
      <c r="D239" s="35">
        <v>1130023.6000000001</v>
      </c>
      <c r="E239" s="35">
        <f t="shared" si="23"/>
        <v>1130023.6000000001</v>
      </c>
      <c r="F239" s="35">
        <v>0</v>
      </c>
      <c r="G239" s="35">
        <v>1667893.4</v>
      </c>
      <c r="H239" s="35">
        <f t="shared" si="18"/>
        <v>1667893.4</v>
      </c>
      <c r="I239" s="35">
        <v>0</v>
      </c>
      <c r="J239" s="35">
        <v>1683464.7</v>
      </c>
      <c r="K239" s="35">
        <f t="shared" si="19"/>
        <v>1683464.7</v>
      </c>
      <c r="M239" s="9"/>
      <c r="O239" s="9"/>
    </row>
    <row r="240" spans="1:15" ht="38.25" x14ac:dyDescent="0.2">
      <c r="A240" s="19" t="s">
        <v>701</v>
      </c>
      <c r="B240" s="20" t="s">
        <v>702</v>
      </c>
      <c r="C240" s="35">
        <f>C241</f>
        <v>0</v>
      </c>
      <c r="D240" s="35">
        <f t="shared" ref="D240:J240" si="29">D241</f>
        <v>410761.9</v>
      </c>
      <c r="E240" s="35">
        <f t="shared" si="23"/>
        <v>410761.9</v>
      </c>
      <c r="F240" s="35">
        <f t="shared" si="29"/>
        <v>0</v>
      </c>
      <c r="G240" s="35">
        <f t="shared" si="29"/>
        <v>647997.30000000005</v>
      </c>
      <c r="H240" s="35">
        <f t="shared" si="18"/>
        <v>647997.30000000005</v>
      </c>
      <c r="I240" s="35">
        <f t="shared" si="29"/>
        <v>0</v>
      </c>
      <c r="J240" s="35">
        <f t="shared" si="29"/>
        <v>610346.80000000005</v>
      </c>
      <c r="K240" s="35">
        <f t="shared" si="19"/>
        <v>610346.80000000005</v>
      </c>
      <c r="M240" s="9"/>
      <c r="O240" s="9"/>
    </row>
    <row r="241" spans="1:15" ht="51" x14ac:dyDescent="0.2">
      <c r="A241" s="19" t="s">
        <v>699</v>
      </c>
      <c r="B241" s="20" t="s">
        <v>700</v>
      </c>
      <c r="C241" s="35">
        <v>0</v>
      </c>
      <c r="D241" s="35">
        <v>410761.9</v>
      </c>
      <c r="E241" s="35">
        <f t="shared" si="23"/>
        <v>410761.9</v>
      </c>
      <c r="F241" s="35">
        <v>0</v>
      </c>
      <c r="G241" s="35">
        <v>647997.30000000005</v>
      </c>
      <c r="H241" s="35">
        <f t="shared" si="18"/>
        <v>647997.30000000005</v>
      </c>
      <c r="I241" s="35">
        <v>0</v>
      </c>
      <c r="J241" s="35">
        <v>610346.80000000005</v>
      </c>
      <c r="K241" s="35">
        <f t="shared" si="19"/>
        <v>610346.80000000005</v>
      </c>
      <c r="M241" s="9"/>
      <c r="O241" s="9"/>
    </row>
    <row r="242" spans="1:15" ht="51" x14ac:dyDescent="0.2">
      <c r="A242" s="19" t="s">
        <v>717</v>
      </c>
      <c r="B242" s="20" t="s">
        <v>718</v>
      </c>
      <c r="C242" s="35">
        <v>0</v>
      </c>
      <c r="D242" s="35">
        <v>468859</v>
      </c>
      <c r="E242" s="35">
        <f t="shared" si="23"/>
        <v>468859</v>
      </c>
      <c r="F242" s="35">
        <v>0</v>
      </c>
      <c r="G242" s="35">
        <v>468859</v>
      </c>
      <c r="H242" s="35">
        <f t="shared" si="18"/>
        <v>468859</v>
      </c>
      <c r="I242" s="35">
        <v>0</v>
      </c>
      <c r="J242" s="35">
        <v>468859</v>
      </c>
      <c r="K242" s="35">
        <f t="shared" si="19"/>
        <v>468859</v>
      </c>
      <c r="M242" s="9"/>
      <c r="O242" s="9"/>
    </row>
    <row r="243" spans="1:15" ht="63.75" x14ac:dyDescent="0.2">
      <c r="A243" s="19" t="s">
        <v>272</v>
      </c>
      <c r="B243" s="20" t="s">
        <v>273</v>
      </c>
      <c r="C243" s="35">
        <v>188496.4</v>
      </c>
      <c r="D243" s="37"/>
      <c r="E243" s="35">
        <f t="shared" si="23"/>
        <v>188496.4</v>
      </c>
      <c r="F243" s="35">
        <v>275183.40000000002</v>
      </c>
      <c r="G243" s="35"/>
      <c r="H243" s="35">
        <f t="shared" si="18"/>
        <v>275183.40000000002</v>
      </c>
      <c r="I243" s="35">
        <v>275183.40000000002</v>
      </c>
      <c r="J243" s="35"/>
      <c r="K243" s="35">
        <f t="shared" si="19"/>
        <v>275183.40000000002</v>
      </c>
      <c r="M243" s="9"/>
      <c r="O243" s="9"/>
    </row>
    <row r="244" spans="1:15" ht="38.25" x14ac:dyDescent="0.2">
      <c r="A244" s="19" t="s">
        <v>703</v>
      </c>
      <c r="B244" s="20" t="s">
        <v>704</v>
      </c>
      <c r="C244" s="35">
        <f>C245</f>
        <v>0</v>
      </c>
      <c r="D244" s="35">
        <f t="shared" ref="D244:J244" si="30">D245</f>
        <v>254335.7</v>
      </c>
      <c r="E244" s="35">
        <f t="shared" si="23"/>
        <v>254335.7</v>
      </c>
      <c r="F244" s="35">
        <f t="shared" si="30"/>
        <v>0</v>
      </c>
      <c r="G244" s="35">
        <f t="shared" si="30"/>
        <v>254335.7</v>
      </c>
      <c r="H244" s="35">
        <f t="shared" si="18"/>
        <v>254335.7</v>
      </c>
      <c r="I244" s="35">
        <f t="shared" si="30"/>
        <v>0</v>
      </c>
      <c r="J244" s="35">
        <f t="shared" si="30"/>
        <v>254335.7</v>
      </c>
      <c r="K244" s="35">
        <f t="shared" si="19"/>
        <v>254335.7</v>
      </c>
      <c r="M244" s="9"/>
      <c r="O244" s="9"/>
    </row>
    <row r="245" spans="1:15" ht="51" x14ac:dyDescent="0.2">
      <c r="A245" s="19" t="s">
        <v>705</v>
      </c>
      <c r="B245" s="20" t="s">
        <v>706</v>
      </c>
      <c r="C245" s="35">
        <v>0</v>
      </c>
      <c r="D245" s="35">
        <v>254335.7</v>
      </c>
      <c r="E245" s="35">
        <f t="shared" si="23"/>
        <v>254335.7</v>
      </c>
      <c r="F245" s="35">
        <v>0</v>
      </c>
      <c r="G245" s="35">
        <v>254335.7</v>
      </c>
      <c r="H245" s="35">
        <f t="shared" si="18"/>
        <v>254335.7</v>
      </c>
      <c r="I245" s="35">
        <v>0</v>
      </c>
      <c r="J245" s="35">
        <v>254335.7</v>
      </c>
      <c r="K245" s="35">
        <f t="shared" si="19"/>
        <v>254335.7</v>
      </c>
      <c r="M245" s="9"/>
      <c r="O245" s="9"/>
    </row>
    <row r="246" spans="1:15" ht="51" x14ac:dyDescent="0.2">
      <c r="A246" s="19" t="s">
        <v>532</v>
      </c>
      <c r="B246" s="20" t="s">
        <v>533</v>
      </c>
      <c r="C246" s="35">
        <v>17312.099999999999</v>
      </c>
      <c r="D246" s="37"/>
      <c r="E246" s="35">
        <f t="shared" si="23"/>
        <v>17312.099999999999</v>
      </c>
      <c r="F246" s="35">
        <v>22582.7</v>
      </c>
      <c r="G246" s="35"/>
      <c r="H246" s="35">
        <f t="shared" si="18"/>
        <v>22582.7</v>
      </c>
      <c r="I246" s="35">
        <v>22582.7</v>
      </c>
      <c r="J246" s="35"/>
      <c r="K246" s="35">
        <f t="shared" si="19"/>
        <v>22582.7</v>
      </c>
      <c r="M246" s="9"/>
      <c r="O246" s="9"/>
    </row>
    <row r="247" spans="1:15" ht="63.75" x14ac:dyDescent="0.2">
      <c r="A247" s="19" t="s">
        <v>534</v>
      </c>
      <c r="B247" s="20" t="s">
        <v>535</v>
      </c>
      <c r="C247" s="35">
        <v>17312.099999999999</v>
      </c>
      <c r="D247" s="37"/>
      <c r="E247" s="35">
        <f t="shared" si="23"/>
        <v>17312.099999999999</v>
      </c>
      <c r="F247" s="35">
        <v>22582.7</v>
      </c>
      <c r="G247" s="35"/>
      <c r="H247" s="35">
        <f t="shared" si="18"/>
        <v>22582.7</v>
      </c>
      <c r="I247" s="35">
        <v>22582.7</v>
      </c>
      <c r="J247" s="35"/>
      <c r="K247" s="35">
        <f t="shared" si="19"/>
        <v>22582.7</v>
      </c>
      <c r="M247" s="9"/>
      <c r="O247" s="9"/>
    </row>
    <row r="248" spans="1:15" ht="38.25" x14ac:dyDescent="0.2">
      <c r="A248" s="19" t="s">
        <v>274</v>
      </c>
      <c r="B248" s="20" t="s">
        <v>275</v>
      </c>
      <c r="C248" s="35">
        <v>4378.3999999999996</v>
      </c>
      <c r="D248" s="37"/>
      <c r="E248" s="35">
        <f t="shared" si="23"/>
        <v>4378.3999999999996</v>
      </c>
      <c r="F248" s="35">
        <v>6147.6</v>
      </c>
      <c r="G248" s="35"/>
      <c r="H248" s="35">
        <f t="shared" si="18"/>
        <v>6147.6</v>
      </c>
      <c r="I248" s="35">
        <v>5921.2</v>
      </c>
      <c r="J248" s="35"/>
      <c r="K248" s="35">
        <f t="shared" si="19"/>
        <v>5921.2</v>
      </c>
      <c r="M248" s="9"/>
      <c r="O248" s="9"/>
    </row>
    <row r="249" spans="1:15" ht="38.25" x14ac:dyDescent="0.2">
      <c r="A249" s="19" t="s">
        <v>276</v>
      </c>
      <c r="B249" s="20" t="s">
        <v>277</v>
      </c>
      <c r="C249" s="35">
        <v>1021.6</v>
      </c>
      <c r="D249" s="38">
        <f>D250</f>
        <v>515.4</v>
      </c>
      <c r="E249" s="35">
        <f t="shared" si="23"/>
        <v>1537</v>
      </c>
      <c r="F249" s="35">
        <v>2773.5</v>
      </c>
      <c r="G249" s="35">
        <f>G250</f>
        <v>1173.5</v>
      </c>
      <c r="H249" s="35">
        <f t="shared" si="18"/>
        <v>3947</v>
      </c>
      <c r="I249" s="35">
        <v>1819.6</v>
      </c>
      <c r="J249" s="35">
        <f>J250</f>
        <v>771.4</v>
      </c>
      <c r="K249" s="35">
        <f t="shared" si="19"/>
        <v>2591</v>
      </c>
      <c r="M249" s="9"/>
      <c r="O249" s="9"/>
    </row>
    <row r="250" spans="1:15" ht="51" x14ac:dyDescent="0.2">
      <c r="A250" s="19" t="s">
        <v>278</v>
      </c>
      <c r="B250" s="20" t="s">
        <v>279</v>
      </c>
      <c r="C250" s="35">
        <v>1021.6</v>
      </c>
      <c r="D250" s="35">
        <v>515.4</v>
      </c>
      <c r="E250" s="35">
        <f t="shared" si="23"/>
        <v>1537</v>
      </c>
      <c r="F250" s="35">
        <v>2773.5</v>
      </c>
      <c r="G250" s="35">
        <v>1173.5</v>
      </c>
      <c r="H250" s="35">
        <f t="shared" si="18"/>
        <v>3947</v>
      </c>
      <c r="I250" s="35">
        <v>1819.6</v>
      </c>
      <c r="J250" s="35">
        <v>771.4</v>
      </c>
      <c r="K250" s="35">
        <f t="shared" si="19"/>
        <v>2591</v>
      </c>
      <c r="M250" s="9"/>
      <c r="O250" s="9"/>
    </row>
    <row r="251" spans="1:15" ht="25.5" x14ac:dyDescent="0.2">
      <c r="A251" s="19" t="s">
        <v>627</v>
      </c>
      <c r="B251" s="20" t="s">
        <v>628</v>
      </c>
      <c r="C251" s="35">
        <v>10175.5</v>
      </c>
      <c r="D251" s="38">
        <f>D252</f>
        <v>-263.2</v>
      </c>
      <c r="E251" s="35">
        <f t="shared" si="23"/>
        <v>9912.2999999999993</v>
      </c>
      <c r="F251" s="35">
        <v>8737.1</v>
      </c>
      <c r="G251" s="35">
        <f>G252</f>
        <v>0</v>
      </c>
      <c r="H251" s="35">
        <f t="shared" si="18"/>
        <v>8737.1</v>
      </c>
      <c r="I251" s="35">
        <v>11125.2</v>
      </c>
      <c r="J251" s="35">
        <f>J252</f>
        <v>0</v>
      </c>
      <c r="K251" s="35">
        <f t="shared" si="19"/>
        <v>11125.2</v>
      </c>
      <c r="M251" s="9"/>
      <c r="O251" s="9"/>
    </row>
    <row r="252" spans="1:15" ht="25.5" x14ac:dyDescent="0.2">
      <c r="A252" s="19" t="s">
        <v>505</v>
      </c>
      <c r="B252" s="20" t="s">
        <v>506</v>
      </c>
      <c r="C252" s="35">
        <v>10175.5</v>
      </c>
      <c r="D252" s="35">
        <v>-263.2</v>
      </c>
      <c r="E252" s="35">
        <f t="shared" si="23"/>
        <v>9912.2999999999993</v>
      </c>
      <c r="F252" s="35">
        <v>8737.1</v>
      </c>
      <c r="G252" s="35">
        <v>0</v>
      </c>
      <c r="H252" s="35">
        <f t="shared" si="18"/>
        <v>8737.1</v>
      </c>
      <c r="I252" s="35">
        <v>11125.2</v>
      </c>
      <c r="J252" s="35">
        <v>0</v>
      </c>
      <c r="K252" s="35">
        <f t="shared" si="19"/>
        <v>11125.2</v>
      </c>
      <c r="M252" s="9"/>
      <c r="O252" s="9"/>
    </row>
    <row r="253" spans="1:15" ht="51" x14ac:dyDescent="0.2">
      <c r="A253" s="19" t="s">
        <v>683</v>
      </c>
      <c r="B253" s="20" t="s">
        <v>686</v>
      </c>
      <c r="C253" s="35">
        <f>C254</f>
        <v>0</v>
      </c>
      <c r="D253" s="38">
        <f t="shared" ref="D253:J253" si="31">D254</f>
        <v>4299.7</v>
      </c>
      <c r="E253" s="35">
        <f t="shared" si="23"/>
        <v>4299.7</v>
      </c>
      <c r="F253" s="35">
        <f t="shared" si="31"/>
        <v>0</v>
      </c>
      <c r="G253" s="35">
        <f t="shared" si="31"/>
        <v>0</v>
      </c>
      <c r="H253" s="35">
        <f t="shared" si="18"/>
        <v>0</v>
      </c>
      <c r="I253" s="35">
        <f t="shared" si="31"/>
        <v>0</v>
      </c>
      <c r="J253" s="35">
        <f t="shared" si="31"/>
        <v>0</v>
      </c>
      <c r="K253" s="35">
        <f t="shared" si="19"/>
        <v>0</v>
      </c>
      <c r="M253" s="9"/>
      <c r="O253" s="9"/>
    </row>
    <row r="254" spans="1:15" ht="51" x14ac:dyDescent="0.2">
      <c r="A254" s="19" t="s">
        <v>684</v>
      </c>
      <c r="B254" s="20" t="s">
        <v>685</v>
      </c>
      <c r="C254" s="35">
        <v>0</v>
      </c>
      <c r="D254" s="35">
        <v>4299.7</v>
      </c>
      <c r="E254" s="35">
        <f t="shared" si="23"/>
        <v>4299.7</v>
      </c>
      <c r="F254" s="35"/>
      <c r="G254" s="35"/>
      <c r="H254" s="35">
        <f t="shared" si="18"/>
        <v>0</v>
      </c>
      <c r="I254" s="35"/>
      <c r="J254" s="35"/>
      <c r="K254" s="35">
        <f t="shared" si="19"/>
        <v>0</v>
      </c>
      <c r="M254" s="9"/>
      <c r="O254" s="9"/>
    </row>
    <row r="255" spans="1:15" ht="38.25" x14ac:dyDescent="0.2">
      <c r="A255" s="19" t="s">
        <v>629</v>
      </c>
      <c r="B255" s="20" t="s">
        <v>536</v>
      </c>
      <c r="C255" s="35">
        <v>14944.7</v>
      </c>
      <c r="D255" s="37"/>
      <c r="E255" s="35">
        <f t="shared" si="23"/>
        <v>14944.7</v>
      </c>
      <c r="F255" s="35"/>
      <c r="G255" s="35"/>
      <c r="H255" s="35">
        <f t="shared" si="18"/>
        <v>0</v>
      </c>
      <c r="I255" s="35">
        <v>0</v>
      </c>
      <c r="J255" s="35"/>
      <c r="K255" s="35">
        <f t="shared" si="19"/>
        <v>0</v>
      </c>
      <c r="M255" s="9"/>
      <c r="O255" s="9"/>
    </row>
    <row r="256" spans="1:15" ht="38.25" x14ac:dyDescent="0.2">
      <c r="A256" s="19" t="s">
        <v>630</v>
      </c>
      <c r="B256" s="20" t="s">
        <v>537</v>
      </c>
      <c r="C256" s="35">
        <v>14944.7</v>
      </c>
      <c r="D256" s="37"/>
      <c r="E256" s="35">
        <f t="shared" si="23"/>
        <v>14944.7</v>
      </c>
      <c r="F256" s="35"/>
      <c r="G256" s="35"/>
      <c r="H256" s="35">
        <f t="shared" si="18"/>
        <v>0</v>
      </c>
      <c r="I256" s="35">
        <v>0</v>
      </c>
      <c r="J256" s="35"/>
      <c r="K256" s="35">
        <f t="shared" si="19"/>
        <v>0</v>
      </c>
      <c r="M256" s="9"/>
      <c r="O256" s="9"/>
    </row>
    <row r="257" spans="1:15" ht="25.5" x14ac:dyDescent="0.2">
      <c r="A257" s="19" t="s">
        <v>280</v>
      </c>
      <c r="B257" s="20" t="s">
        <v>281</v>
      </c>
      <c r="C257" s="35">
        <v>10123.5</v>
      </c>
      <c r="D257" s="37"/>
      <c r="E257" s="35">
        <f t="shared" si="23"/>
        <v>10123.5</v>
      </c>
      <c r="F257" s="35">
        <v>14971.6</v>
      </c>
      <c r="G257" s="35"/>
      <c r="H257" s="35">
        <f t="shared" si="18"/>
        <v>14971.6</v>
      </c>
      <c r="I257" s="35">
        <v>14368.8</v>
      </c>
      <c r="J257" s="35"/>
      <c r="K257" s="35">
        <f t="shared" si="19"/>
        <v>14368.8</v>
      </c>
      <c r="M257" s="9"/>
      <c r="O257" s="9"/>
    </row>
    <row r="258" spans="1:15" ht="25.5" x14ac:dyDescent="0.2">
      <c r="A258" s="19" t="s">
        <v>282</v>
      </c>
      <c r="B258" s="20" t="s">
        <v>283</v>
      </c>
      <c r="C258" s="35">
        <v>10123.5</v>
      </c>
      <c r="D258" s="37"/>
      <c r="E258" s="35">
        <f t="shared" si="23"/>
        <v>10123.5</v>
      </c>
      <c r="F258" s="35">
        <v>14971.6</v>
      </c>
      <c r="G258" s="35"/>
      <c r="H258" s="35">
        <f t="shared" si="18"/>
        <v>14971.6</v>
      </c>
      <c r="I258" s="35">
        <v>14368.8</v>
      </c>
      <c r="J258" s="35"/>
      <c r="K258" s="35">
        <f t="shared" si="19"/>
        <v>14368.8</v>
      </c>
    </row>
    <row r="259" spans="1:15" ht="38.25" x14ac:dyDescent="0.2">
      <c r="A259" s="19" t="s">
        <v>507</v>
      </c>
      <c r="B259" s="20" t="s">
        <v>508</v>
      </c>
      <c r="C259" s="35">
        <v>6838.5</v>
      </c>
      <c r="D259" s="38">
        <f>D260</f>
        <v>35.1</v>
      </c>
      <c r="E259" s="35">
        <f t="shared" si="23"/>
        <v>6873.6</v>
      </c>
      <c r="F259" s="35">
        <v>8280.7999999999993</v>
      </c>
      <c r="G259" s="35">
        <f>G260</f>
        <v>532</v>
      </c>
      <c r="H259" s="35">
        <f t="shared" si="18"/>
        <v>8812.7999999999993</v>
      </c>
      <c r="I259" s="35">
        <v>7943.1</v>
      </c>
      <c r="J259" s="35">
        <f>J260</f>
        <v>686.1</v>
      </c>
      <c r="K259" s="35">
        <f t="shared" si="19"/>
        <v>8629.2000000000007</v>
      </c>
    </row>
    <row r="260" spans="1:15" ht="38.25" x14ac:dyDescent="0.2">
      <c r="A260" s="19" t="s">
        <v>509</v>
      </c>
      <c r="B260" s="20" t="s">
        <v>510</v>
      </c>
      <c r="C260" s="35">
        <v>6838.5</v>
      </c>
      <c r="D260" s="35">
        <v>35.1</v>
      </c>
      <c r="E260" s="35">
        <f t="shared" si="23"/>
        <v>6873.6</v>
      </c>
      <c r="F260" s="35">
        <v>8280.7999999999993</v>
      </c>
      <c r="G260" s="35">
        <v>532</v>
      </c>
      <c r="H260" s="35">
        <f t="shared" si="18"/>
        <v>8812.7999999999993</v>
      </c>
      <c r="I260" s="35">
        <v>7943.1</v>
      </c>
      <c r="J260" s="35">
        <v>686.1</v>
      </c>
      <c r="K260" s="35">
        <f t="shared" si="19"/>
        <v>8629.2000000000007</v>
      </c>
      <c r="M260" s="9"/>
      <c r="O260" s="9"/>
    </row>
    <row r="261" spans="1:15" ht="25.5" x14ac:dyDescent="0.2">
      <c r="A261" s="19" t="s">
        <v>511</v>
      </c>
      <c r="B261" s="20" t="s">
        <v>512</v>
      </c>
      <c r="C261" s="35">
        <v>12400.5</v>
      </c>
      <c r="D261" s="38">
        <f>D262</f>
        <v>2.1</v>
      </c>
      <c r="E261" s="35">
        <f t="shared" si="23"/>
        <v>12402.6</v>
      </c>
      <c r="F261" s="35">
        <v>13916.1</v>
      </c>
      <c r="G261" s="35">
        <f>G262</f>
        <v>-10.5</v>
      </c>
      <c r="H261" s="35">
        <f t="shared" ref="H261:H325" si="32">F261+G261</f>
        <v>13905.6</v>
      </c>
      <c r="I261" s="35">
        <v>13897.9</v>
      </c>
      <c r="J261" s="35">
        <f>J262</f>
        <v>0.7</v>
      </c>
      <c r="K261" s="35">
        <f t="shared" ref="K261:K325" si="33">I261+J261</f>
        <v>13898.6</v>
      </c>
      <c r="M261" s="9"/>
      <c r="O261" s="9"/>
    </row>
    <row r="262" spans="1:15" ht="38.25" x14ac:dyDescent="0.2">
      <c r="A262" s="19" t="s">
        <v>513</v>
      </c>
      <c r="B262" s="20" t="s">
        <v>514</v>
      </c>
      <c r="C262" s="35">
        <v>12400.5</v>
      </c>
      <c r="D262" s="35">
        <v>2.1</v>
      </c>
      <c r="E262" s="35">
        <f t="shared" si="23"/>
        <v>12402.6</v>
      </c>
      <c r="F262" s="35">
        <v>13916.1</v>
      </c>
      <c r="G262" s="35">
        <v>-10.5</v>
      </c>
      <c r="H262" s="35">
        <f t="shared" si="32"/>
        <v>13905.6</v>
      </c>
      <c r="I262" s="35">
        <v>13897.9</v>
      </c>
      <c r="J262" s="35">
        <v>0.7</v>
      </c>
      <c r="K262" s="35">
        <f t="shared" si="33"/>
        <v>13898.6</v>
      </c>
      <c r="M262" s="9"/>
      <c r="O262" s="9"/>
    </row>
    <row r="263" spans="1:15" ht="25.5" x14ac:dyDescent="0.2">
      <c r="A263" s="19" t="s">
        <v>284</v>
      </c>
      <c r="B263" s="20" t="s">
        <v>285</v>
      </c>
      <c r="C263" s="35">
        <v>2366.1999999999998</v>
      </c>
      <c r="D263" s="37"/>
      <c r="E263" s="35">
        <f t="shared" si="23"/>
        <v>2366.1999999999998</v>
      </c>
      <c r="F263" s="35">
        <v>3513.7</v>
      </c>
      <c r="G263" s="35"/>
      <c r="H263" s="35">
        <f t="shared" si="32"/>
        <v>3513.7</v>
      </c>
      <c r="I263" s="35">
        <v>0</v>
      </c>
      <c r="J263" s="35"/>
      <c r="K263" s="35">
        <f t="shared" si="33"/>
        <v>0</v>
      </c>
      <c r="M263" s="9"/>
      <c r="O263" s="9"/>
    </row>
    <row r="264" spans="1:15" ht="25.5" x14ac:dyDescent="0.2">
      <c r="A264" s="19" t="s">
        <v>631</v>
      </c>
      <c r="B264" s="20" t="s">
        <v>286</v>
      </c>
      <c r="C264" s="35">
        <v>2366.1999999999998</v>
      </c>
      <c r="D264" s="37"/>
      <c r="E264" s="35">
        <f t="shared" si="23"/>
        <v>2366.1999999999998</v>
      </c>
      <c r="F264" s="35">
        <v>3513.7</v>
      </c>
      <c r="G264" s="35"/>
      <c r="H264" s="35">
        <f t="shared" si="32"/>
        <v>3513.7</v>
      </c>
      <c r="I264" s="35">
        <v>0</v>
      </c>
      <c r="J264" s="35"/>
      <c r="K264" s="35">
        <f t="shared" si="33"/>
        <v>0</v>
      </c>
      <c r="M264" s="9"/>
      <c r="O264" s="9"/>
    </row>
    <row r="265" spans="1:15" ht="38.25" x14ac:dyDescent="0.2">
      <c r="A265" s="19" t="s">
        <v>287</v>
      </c>
      <c r="B265" s="20" t="s">
        <v>288</v>
      </c>
      <c r="C265" s="35">
        <v>9830.7999999999993</v>
      </c>
      <c r="D265" s="37"/>
      <c r="E265" s="35">
        <f t="shared" si="23"/>
        <v>9830.7999999999993</v>
      </c>
      <c r="F265" s="35">
        <v>14059.1</v>
      </c>
      <c r="G265" s="35"/>
      <c r="H265" s="35">
        <f t="shared" si="32"/>
        <v>14059.1</v>
      </c>
      <c r="I265" s="35">
        <v>13955.1</v>
      </c>
      <c r="J265" s="35"/>
      <c r="K265" s="35">
        <f t="shared" si="33"/>
        <v>13955.1</v>
      </c>
      <c r="M265" s="9"/>
      <c r="O265" s="9"/>
    </row>
    <row r="266" spans="1:15" ht="38.25" x14ac:dyDescent="0.2">
      <c r="A266" s="19" t="s">
        <v>289</v>
      </c>
      <c r="B266" s="20" t="s">
        <v>290</v>
      </c>
      <c r="C266" s="35">
        <v>9830.7999999999993</v>
      </c>
      <c r="D266" s="37"/>
      <c r="E266" s="35">
        <f t="shared" si="23"/>
        <v>9830.7999999999993</v>
      </c>
      <c r="F266" s="35">
        <v>14059.1</v>
      </c>
      <c r="G266" s="35"/>
      <c r="H266" s="35">
        <f t="shared" si="32"/>
        <v>14059.1</v>
      </c>
      <c r="I266" s="35">
        <v>13955.1</v>
      </c>
      <c r="J266" s="35"/>
      <c r="K266" s="35">
        <f t="shared" si="33"/>
        <v>13955.1</v>
      </c>
      <c r="M266" s="9"/>
      <c r="O266" s="9"/>
    </row>
    <row r="267" spans="1:15" ht="25.5" x14ac:dyDescent="0.2">
      <c r="A267" s="19" t="s">
        <v>632</v>
      </c>
      <c r="B267" s="20" t="s">
        <v>633</v>
      </c>
      <c r="C267" s="35">
        <v>712.8</v>
      </c>
      <c r="D267" s="37"/>
      <c r="E267" s="35">
        <f t="shared" si="23"/>
        <v>712.8</v>
      </c>
      <c r="F267" s="35"/>
      <c r="G267" s="35"/>
      <c r="H267" s="35">
        <f t="shared" si="32"/>
        <v>0</v>
      </c>
      <c r="I267" s="35">
        <v>0</v>
      </c>
      <c r="J267" s="35"/>
      <c r="K267" s="35">
        <f t="shared" si="33"/>
        <v>0</v>
      </c>
      <c r="M267" s="9"/>
      <c r="O267" s="9"/>
    </row>
    <row r="268" spans="1:15" ht="38.25" x14ac:dyDescent="0.2">
      <c r="A268" s="19" t="s">
        <v>634</v>
      </c>
      <c r="B268" s="20" t="s">
        <v>635</v>
      </c>
      <c r="C268" s="35">
        <v>712.8</v>
      </c>
      <c r="D268" s="37"/>
      <c r="E268" s="35">
        <f t="shared" si="23"/>
        <v>712.8</v>
      </c>
      <c r="F268" s="35"/>
      <c r="G268" s="35"/>
      <c r="H268" s="35">
        <f t="shared" si="32"/>
        <v>0</v>
      </c>
      <c r="I268" s="35">
        <v>0</v>
      </c>
      <c r="J268" s="35"/>
      <c r="K268" s="35">
        <f t="shared" si="33"/>
        <v>0</v>
      </c>
      <c r="M268" s="9"/>
      <c r="O268" s="9"/>
    </row>
    <row r="269" spans="1:15" ht="25.5" x14ac:dyDescent="0.2">
      <c r="A269" s="19" t="s">
        <v>291</v>
      </c>
      <c r="B269" s="20" t="s">
        <v>292</v>
      </c>
      <c r="C269" s="35">
        <v>1252.5</v>
      </c>
      <c r="D269" s="38">
        <f>D270</f>
        <v>139.1</v>
      </c>
      <c r="E269" s="35">
        <f t="shared" si="23"/>
        <v>1391.6</v>
      </c>
      <c r="F269" s="35">
        <v>3476.3</v>
      </c>
      <c r="G269" s="35">
        <f>G270</f>
        <v>0</v>
      </c>
      <c r="H269" s="35">
        <f t="shared" si="32"/>
        <v>3476.3</v>
      </c>
      <c r="I269" s="35">
        <v>3359</v>
      </c>
      <c r="J269" s="35">
        <f>J270</f>
        <v>0</v>
      </c>
      <c r="K269" s="35">
        <f t="shared" si="33"/>
        <v>3359</v>
      </c>
      <c r="M269" s="9"/>
      <c r="O269" s="9"/>
    </row>
    <row r="270" spans="1:15" ht="38.25" x14ac:dyDescent="0.2">
      <c r="A270" s="19" t="s">
        <v>293</v>
      </c>
      <c r="B270" s="20" t="s">
        <v>294</v>
      </c>
      <c r="C270" s="35">
        <v>1252.5</v>
      </c>
      <c r="D270" s="35">
        <v>139.1</v>
      </c>
      <c r="E270" s="35">
        <f t="shared" si="23"/>
        <v>1391.6</v>
      </c>
      <c r="F270" s="35">
        <v>3476.3</v>
      </c>
      <c r="G270" s="35">
        <v>0</v>
      </c>
      <c r="H270" s="35">
        <f t="shared" si="32"/>
        <v>3476.3</v>
      </c>
      <c r="I270" s="35">
        <v>3359</v>
      </c>
      <c r="J270" s="35">
        <v>0</v>
      </c>
      <c r="K270" s="35">
        <f t="shared" si="33"/>
        <v>3359</v>
      </c>
      <c r="M270" s="9"/>
      <c r="O270" s="9"/>
    </row>
    <row r="271" spans="1:15" x14ac:dyDescent="0.2">
      <c r="A271" s="19" t="s">
        <v>295</v>
      </c>
      <c r="B271" s="20" t="s">
        <v>574</v>
      </c>
      <c r="C271" s="35">
        <v>81734.600000000006</v>
      </c>
      <c r="D271" s="37"/>
      <c r="E271" s="35">
        <f t="shared" si="23"/>
        <v>81734.600000000006</v>
      </c>
      <c r="F271" s="35">
        <v>40905.300000000003</v>
      </c>
      <c r="G271" s="35"/>
      <c r="H271" s="35">
        <f t="shared" si="32"/>
        <v>40905.300000000003</v>
      </c>
      <c r="I271" s="35">
        <v>114185.9</v>
      </c>
      <c r="J271" s="35"/>
      <c r="K271" s="35">
        <f t="shared" si="33"/>
        <v>114185.9</v>
      </c>
      <c r="M271" s="9"/>
      <c r="O271" s="9"/>
    </row>
    <row r="272" spans="1:15" ht="25.5" x14ac:dyDescent="0.2">
      <c r="A272" s="19" t="s">
        <v>296</v>
      </c>
      <c r="B272" s="20" t="s">
        <v>575</v>
      </c>
      <c r="C272" s="35">
        <v>81734.600000000006</v>
      </c>
      <c r="D272" s="37"/>
      <c r="E272" s="35">
        <f t="shared" si="23"/>
        <v>81734.600000000006</v>
      </c>
      <c r="F272" s="35">
        <v>40905.300000000003</v>
      </c>
      <c r="G272" s="35"/>
      <c r="H272" s="35">
        <f t="shared" si="32"/>
        <v>40905.300000000003</v>
      </c>
      <c r="I272" s="35">
        <v>114185.9</v>
      </c>
      <c r="J272" s="35"/>
      <c r="K272" s="35">
        <f t="shared" si="33"/>
        <v>114185.9</v>
      </c>
    </row>
    <row r="273" spans="1:15" ht="25.5" x14ac:dyDescent="0.2">
      <c r="A273" s="19" t="s">
        <v>297</v>
      </c>
      <c r="B273" s="20" t="s">
        <v>298</v>
      </c>
      <c r="C273" s="35">
        <v>105639.3</v>
      </c>
      <c r="D273" s="37"/>
      <c r="E273" s="35">
        <f t="shared" si="23"/>
        <v>105639.3</v>
      </c>
      <c r="F273" s="35">
        <v>105073.7</v>
      </c>
      <c r="G273" s="35"/>
      <c r="H273" s="35">
        <f t="shared" si="32"/>
        <v>105073.7</v>
      </c>
      <c r="I273" s="35">
        <v>0</v>
      </c>
      <c r="J273" s="35"/>
      <c r="K273" s="35">
        <f t="shared" si="33"/>
        <v>0</v>
      </c>
    </row>
    <row r="274" spans="1:15" ht="38.25" x14ac:dyDescent="0.2">
      <c r="A274" s="19" t="s">
        <v>299</v>
      </c>
      <c r="B274" s="20" t="s">
        <v>300</v>
      </c>
      <c r="C274" s="35">
        <v>105639.3</v>
      </c>
      <c r="D274" s="37"/>
      <c r="E274" s="35">
        <f t="shared" si="23"/>
        <v>105639.3</v>
      </c>
      <c r="F274" s="35">
        <v>105073.7</v>
      </c>
      <c r="G274" s="35"/>
      <c r="H274" s="35">
        <f t="shared" si="32"/>
        <v>105073.7</v>
      </c>
      <c r="I274" s="35">
        <v>0</v>
      </c>
      <c r="J274" s="35"/>
      <c r="K274" s="35">
        <f t="shared" si="33"/>
        <v>0</v>
      </c>
      <c r="M274" s="9"/>
      <c r="O274" s="9"/>
    </row>
    <row r="275" spans="1:15" ht="25.5" x14ac:dyDescent="0.2">
      <c r="A275" s="19" t="s">
        <v>301</v>
      </c>
      <c r="B275" s="20" t="s">
        <v>515</v>
      </c>
      <c r="C275" s="35">
        <v>59160</v>
      </c>
      <c r="D275" s="35">
        <f>D276</f>
        <v>24833.3</v>
      </c>
      <c r="E275" s="35">
        <f t="shared" si="23"/>
        <v>83993.3</v>
      </c>
      <c r="F275" s="35">
        <v>97037.6</v>
      </c>
      <c r="G275" s="35">
        <f>G276</f>
        <v>0</v>
      </c>
      <c r="H275" s="35">
        <f t="shared" si="32"/>
        <v>97037.6</v>
      </c>
      <c r="I275" s="35">
        <v>122820.9</v>
      </c>
      <c r="J275" s="35">
        <f>J276</f>
        <v>0</v>
      </c>
      <c r="K275" s="35">
        <f t="shared" si="33"/>
        <v>122820.9</v>
      </c>
      <c r="M275" s="9"/>
      <c r="O275" s="9"/>
    </row>
    <row r="276" spans="1:15" ht="38.25" x14ac:dyDescent="0.2">
      <c r="A276" s="19" t="s">
        <v>302</v>
      </c>
      <c r="B276" s="20" t="s">
        <v>516</v>
      </c>
      <c r="C276" s="35">
        <v>59160</v>
      </c>
      <c r="D276" s="35">
        <v>24833.3</v>
      </c>
      <c r="E276" s="35">
        <f t="shared" si="23"/>
        <v>83993.3</v>
      </c>
      <c r="F276" s="35">
        <v>97037.6</v>
      </c>
      <c r="G276" s="35">
        <v>0</v>
      </c>
      <c r="H276" s="35">
        <f t="shared" si="32"/>
        <v>97037.6</v>
      </c>
      <c r="I276" s="35">
        <v>122820.9</v>
      </c>
      <c r="J276" s="35">
        <v>0</v>
      </c>
      <c r="K276" s="35">
        <f t="shared" si="33"/>
        <v>122820.9</v>
      </c>
      <c r="M276" s="9"/>
      <c r="O276" s="9"/>
    </row>
    <row r="277" spans="1:15" ht="25.5" x14ac:dyDescent="0.2">
      <c r="A277" s="19" t="s">
        <v>303</v>
      </c>
      <c r="B277" s="20" t="s">
        <v>576</v>
      </c>
      <c r="C277" s="35">
        <v>30031.200000000001</v>
      </c>
      <c r="D277" s="37"/>
      <c r="E277" s="35">
        <f t="shared" si="23"/>
        <v>30031.200000000001</v>
      </c>
      <c r="F277" s="35">
        <v>29548.5</v>
      </c>
      <c r="G277" s="35"/>
      <c r="H277" s="35">
        <f t="shared" si="32"/>
        <v>29548.5</v>
      </c>
      <c r="I277" s="35">
        <v>25790.1</v>
      </c>
      <c r="J277" s="35"/>
      <c r="K277" s="35">
        <f t="shared" si="33"/>
        <v>25790.1</v>
      </c>
      <c r="M277" s="9"/>
      <c r="O277" s="9"/>
    </row>
    <row r="278" spans="1:15" ht="25.5" x14ac:dyDescent="0.2">
      <c r="A278" s="19" t="s">
        <v>304</v>
      </c>
      <c r="B278" s="20" t="s">
        <v>305</v>
      </c>
      <c r="C278" s="35">
        <v>165116.20000000001</v>
      </c>
      <c r="D278" s="35">
        <f>D279</f>
        <v>9530.5</v>
      </c>
      <c r="E278" s="35">
        <f t="shared" si="23"/>
        <v>174646.7</v>
      </c>
      <c r="F278" s="35">
        <v>172149.7</v>
      </c>
      <c r="G278" s="35">
        <f>G279</f>
        <v>0</v>
      </c>
      <c r="H278" s="35">
        <f t="shared" si="32"/>
        <v>172149.7</v>
      </c>
      <c r="I278" s="35">
        <v>172149.7</v>
      </c>
      <c r="J278" s="35">
        <f>J279</f>
        <v>0</v>
      </c>
      <c r="K278" s="35">
        <f t="shared" si="33"/>
        <v>172149.7</v>
      </c>
    </row>
    <row r="279" spans="1:15" ht="25.5" x14ac:dyDescent="0.2">
      <c r="A279" s="19" t="s">
        <v>306</v>
      </c>
      <c r="B279" s="20" t="s">
        <v>307</v>
      </c>
      <c r="C279" s="35">
        <v>165116.20000000001</v>
      </c>
      <c r="D279" s="35">
        <v>9530.5</v>
      </c>
      <c r="E279" s="35">
        <f t="shared" si="23"/>
        <v>174646.7</v>
      </c>
      <c r="F279" s="35">
        <v>172149.7</v>
      </c>
      <c r="G279" s="35">
        <v>0</v>
      </c>
      <c r="H279" s="35">
        <f t="shared" si="32"/>
        <v>172149.7</v>
      </c>
      <c r="I279" s="35">
        <v>172149.7</v>
      </c>
      <c r="J279" s="35">
        <v>0</v>
      </c>
      <c r="K279" s="35">
        <f t="shared" si="33"/>
        <v>172149.7</v>
      </c>
      <c r="M279" s="9"/>
      <c r="O279" s="9"/>
    </row>
    <row r="280" spans="1:15" ht="38.25" x14ac:dyDescent="0.2">
      <c r="A280" s="19" t="s">
        <v>538</v>
      </c>
      <c r="B280" s="20" t="s">
        <v>539</v>
      </c>
      <c r="C280" s="35">
        <v>7272.3</v>
      </c>
      <c r="D280" s="37"/>
      <c r="E280" s="35">
        <f t="shared" si="23"/>
        <v>7272.3</v>
      </c>
      <c r="F280" s="35">
        <v>6058.1</v>
      </c>
      <c r="G280" s="35"/>
      <c r="H280" s="35">
        <f t="shared" si="32"/>
        <v>6058.1</v>
      </c>
      <c r="I280" s="35">
        <v>7270</v>
      </c>
      <c r="J280" s="35"/>
      <c r="K280" s="35">
        <f t="shared" si="33"/>
        <v>7270</v>
      </c>
      <c r="M280" s="9"/>
      <c r="O280" s="9"/>
    </row>
    <row r="281" spans="1:15" ht="38.25" x14ac:dyDescent="0.2">
      <c r="A281" s="19" t="s">
        <v>636</v>
      </c>
      <c r="B281" s="20" t="s">
        <v>540</v>
      </c>
      <c r="C281" s="35">
        <v>7272.3</v>
      </c>
      <c r="D281" s="37"/>
      <c r="E281" s="35">
        <f t="shared" si="23"/>
        <v>7272.3</v>
      </c>
      <c r="F281" s="35">
        <v>6058.1</v>
      </c>
      <c r="G281" s="35"/>
      <c r="H281" s="35">
        <f t="shared" si="32"/>
        <v>6058.1</v>
      </c>
      <c r="I281" s="35">
        <v>7270</v>
      </c>
      <c r="J281" s="35"/>
      <c r="K281" s="35">
        <f t="shared" si="33"/>
        <v>7270</v>
      </c>
      <c r="M281" s="9"/>
      <c r="O281" s="9"/>
    </row>
    <row r="282" spans="1:15" ht="25.5" x14ac:dyDescent="0.2">
      <c r="A282" s="19" t="s">
        <v>541</v>
      </c>
      <c r="B282" s="20" t="s">
        <v>542</v>
      </c>
      <c r="C282" s="35">
        <v>2274.1999999999998</v>
      </c>
      <c r="D282" s="35">
        <f>D283</f>
        <v>42</v>
      </c>
      <c r="E282" s="35">
        <f t="shared" si="23"/>
        <v>2316.1999999999998</v>
      </c>
      <c r="F282" s="35">
        <v>780</v>
      </c>
      <c r="G282" s="35">
        <f>G283</f>
        <v>0</v>
      </c>
      <c r="H282" s="35">
        <f t="shared" si="32"/>
        <v>780</v>
      </c>
      <c r="I282" s="35">
        <v>717.7</v>
      </c>
      <c r="J282" s="35">
        <f>J283</f>
        <v>0</v>
      </c>
      <c r="K282" s="35">
        <f t="shared" si="33"/>
        <v>717.7</v>
      </c>
      <c r="M282" s="9"/>
      <c r="O282" s="9"/>
    </row>
    <row r="283" spans="1:15" ht="25.5" x14ac:dyDescent="0.2">
      <c r="A283" s="19" t="s">
        <v>637</v>
      </c>
      <c r="B283" s="20" t="s">
        <v>543</v>
      </c>
      <c r="C283" s="35">
        <v>2274.1999999999998</v>
      </c>
      <c r="D283" s="35">
        <v>42</v>
      </c>
      <c r="E283" s="35">
        <f t="shared" si="23"/>
        <v>2316.1999999999998</v>
      </c>
      <c r="F283" s="35">
        <v>780</v>
      </c>
      <c r="G283" s="35">
        <v>0</v>
      </c>
      <c r="H283" s="35">
        <f t="shared" si="32"/>
        <v>780</v>
      </c>
      <c r="I283" s="35">
        <v>717.7</v>
      </c>
      <c r="J283" s="35">
        <v>0</v>
      </c>
      <c r="K283" s="35">
        <f t="shared" si="33"/>
        <v>717.7</v>
      </c>
      <c r="M283" s="9"/>
      <c r="O283" s="9"/>
    </row>
    <row r="284" spans="1:15" ht="51" x14ac:dyDescent="0.2">
      <c r="A284" s="19" t="s">
        <v>544</v>
      </c>
      <c r="B284" s="20" t="s">
        <v>545</v>
      </c>
      <c r="C284" s="35">
        <v>27441.200000000001</v>
      </c>
      <c r="D284" s="37"/>
      <c r="E284" s="35">
        <f t="shared" si="23"/>
        <v>27441.200000000001</v>
      </c>
      <c r="F284" s="35">
        <v>27441.200000000001</v>
      </c>
      <c r="G284" s="35"/>
      <c r="H284" s="35">
        <f t="shared" si="32"/>
        <v>27441.200000000001</v>
      </c>
      <c r="I284" s="35">
        <v>27441.200000000001</v>
      </c>
      <c r="J284" s="35"/>
      <c r="K284" s="35">
        <f t="shared" si="33"/>
        <v>27441.200000000001</v>
      </c>
      <c r="M284" s="9"/>
      <c r="O284" s="9"/>
    </row>
    <row r="285" spans="1:15" ht="89.25" x14ac:dyDescent="0.2">
      <c r="A285" s="24" t="s">
        <v>693</v>
      </c>
      <c r="B285" s="25" t="s">
        <v>694</v>
      </c>
      <c r="C285" s="38">
        <v>4905</v>
      </c>
      <c r="D285" s="38">
        <v>0.1</v>
      </c>
      <c r="E285" s="38">
        <f>C285+D285</f>
        <v>4905.1000000000004</v>
      </c>
      <c r="F285" s="38">
        <v>0</v>
      </c>
      <c r="G285" s="38">
        <v>48012.3</v>
      </c>
      <c r="H285" s="38">
        <f>F285+G285</f>
        <v>48012.3</v>
      </c>
      <c r="I285" s="38">
        <v>0</v>
      </c>
      <c r="J285" s="38">
        <v>9279.4</v>
      </c>
      <c r="K285" s="38">
        <f>I285+J285</f>
        <v>9279.4</v>
      </c>
      <c r="M285" s="9"/>
      <c r="O285" s="9"/>
    </row>
    <row r="286" spans="1:15" ht="63.75" x14ac:dyDescent="0.2">
      <c r="A286" s="19" t="s">
        <v>659</v>
      </c>
      <c r="B286" s="20" t="s">
        <v>660</v>
      </c>
      <c r="C286" s="35">
        <f>C287</f>
        <v>0</v>
      </c>
      <c r="D286" s="35">
        <f t="shared" ref="D286" si="34">D287</f>
        <v>0</v>
      </c>
      <c r="E286" s="35">
        <f>D286+C286</f>
        <v>0</v>
      </c>
      <c r="F286" s="35">
        <v>0</v>
      </c>
      <c r="G286" s="35">
        <v>0</v>
      </c>
      <c r="H286" s="35">
        <f>F286+G286</f>
        <v>0</v>
      </c>
      <c r="I286" s="35">
        <f>I287</f>
        <v>140441</v>
      </c>
      <c r="J286" s="35">
        <f>J287</f>
        <v>-50110.5</v>
      </c>
      <c r="K286" s="35">
        <f>I286+J286</f>
        <v>90330.5</v>
      </c>
      <c r="M286" s="9"/>
      <c r="O286" s="9"/>
    </row>
    <row r="287" spans="1:15" ht="76.5" x14ac:dyDescent="0.2">
      <c r="A287" s="19" t="s">
        <v>670</v>
      </c>
      <c r="B287" s="20" t="s">
        <v>661</v>
      </c>
      <c r="C287" s="35"/>
      <c r="D287" s="37"/>
      <c r="E287" s="35">
        <f>D287+C287</f>
        <v>0</v>
      </c>
      <c r="F287" s="35"/>
      <c r="G287" s="35"/>
      <c r="H287" s="35">
        <f t="shared" si="32"/>
        <v>0</v>
      </c>
      <c r="I287" s="35">
        <v>140441</v>
      </c>
      <c r="J287" s="35">
        <v>-50110.5</v>
      </c>
      <c r="K287" s="35">
        <f>I287+J287</f>
        <v>90330.5</v>
      </c>
      <c r="M287" s="9"/>
      <c r="O287" s="9"/>
    </row>
    <row r="288" spans="1:15" x14ac:dyDescent="0.2">
      <c r="A288" s="19" t="s">
        <v>308</v>
      </c>
      <c r="B288" s="20" t="s">
        <v>309</v>
      </c>
      <c r="C288" s="35">
        <f t="shared" ref="C288" si="35">C289+C291+C293+C294+C297+C299+C301+C303+C305+C307+C309+C311+C313+C315+C316+C318+C320+C322+C324+C326+C328+C330</f>
        <v>6762140.5</v>
      </c>
      <c r="D288" s="35">
        <f>D289+D291+D293+D294+D297+D299+D301+D303+D305+D307+D309+D311+D313+D315+D316+D318+D320+D322+D324+D326+D328+D330+D295</f>
        <v>104003.09999999999</v>
      </c>
      <c r="E288" s="35">
        <f>E289+E291+E293+E294+E297+E299+E301+E303+E305+E307+E309+E311+E313+E315+E316+E318+E320+E322+E324+E326+E328+E330+E295</f>
        <v>6866143.6000000006</v>
      </c>
      <c r="F288" s="35">
        <f t="shared" ref="F288:K288" si="36">F289+F291+F293+F294+F297+F299+F301+F303+F305+F307+F309+F311+F313+F315+F316+F318+F320+F322+F324+F326+F328+F330+F295</f>
        <v>6485891.2000000002</v>
      </c>
      <c r="G288" s="35">
        <f t="shared" si="36"/>
        <v>39049.100000000006</v>
      </c>
      <c r="H288" s="35">
        <f t="shared" si="36"/>
        <v>6524940.2999999998</v>
      </c>
      <c r="I288" s="35">
        <f t="shared" si="36"/>
        <v>6580608.8999999994</v>
      </c>
      <c r="J288" s="35">
        <f t="shared" si="36"/>
        <v>-14180.599999999999</v>
      </c>
      <c r="K288" s="35">
        <f t="shared" si="36"/>
        <v>6566428.2999999989</v>
      </c>
      <c r="L288" s="22"/>
      <c r="M288" s="9"/>
      <c r="O288" s="9"/>
    </row>
    <row r="289" spans="1:15" ht="25.5" x14ac:dyDescent="0.2">
      <c r="A289" s="19" t="s">
        <v>310</v>
      </c>
      <c r="B289" s="20" t="s">
        <v>311</v>
      </c>
      <c r="C289" s="35">
        <v>53639.8</v>
      </c>
      <c r="D289" s="37"/>
      <c r="E289" s="35">
        <f t="shared" si="23"/>
        <v>53639.8</v>
      </c>
      <c r="F289" s="35">
        <v>53639.8</v>
      </c>
      <c r="G289" s="35"/>
      <c r="H289" s="35">
        <f t="shared" si="32"/>
        <v>53639.8</v>
      </c>
      <c r="I289" s="35">
        <v>55338.9</v>
      </c>
      <c r="J289" s="35">
        <f>J290</f>
        <v>0</v>
      </c>
      <c r="K289" s="35">
        <f t="shared" si="33"/>
        <v>55338.9</v>
      </c>
      <c r="M289" s="9"/>
      <c r="O289" s="9"/>
    </row>
    <row r="290" spans="1:15" ht="38.25" x14ac:dyDescent="0.2">
      <c r="A290" s="19" t="s">
        <v>312</v>
      </c>
      <c r="B290" s="20" t="s">
        <v>313</v>
      </c>
      <c r="C290" s="35">
        <v>53639.8</v>
      </c>
      <c r="D290" s="37"/>
      <c r="E290" s="35">
        <f t="shared" si="23"/>
        <v>53639.8</v>
      </c>
      <c r="F290" s="35">
        <v>53639.8</v>
      </c>
      <c r="G290" s="35"/>
      <c r="H290" s="35">
        <f t="shared" si="32"/>
        <v>53639.8</v>
      </c>
      <c r="I290" s="35">
        <v>55338.9</v>
      </c>
      <c r="J290" s="35"/>
      <c r="K290" s="35">
        <f t="shared" si="33"/>
        <v>55338.9</v>
      </c>
      <c r="L290" s="26"/>
      <c r="M290" s="9"/>
      <c r="O290" s="9"/>
    </row>
    <row r="291" spans="1:15" ht="38.25" x14ac:dyDescent="0.2">
      <c r="A291" s="19" t="s">
        <v>314</v>
      </c>
      <c r="B291" s="20" t="s">
        <v>315</v>
      </c>
      <c r="C291" s="35">
        <v>277.5</v>
      </c>
      <c r="D291" s="37"/>
      <c r="E291" s="35">
        <f t="shared" si="23"/>
        <v>277.5</v>
      </c>
      <c r="F291" s="35">
        <v>164.7</v>
      </c>
      <c r="G291" s="35"/>
      <c r="H291" s="35">
        <f t="shared" si="32"/>
        <v>164.7</v>
      </c>
      <c r="I291" s="35">
        <v>334</v>
      </c>
      <c r="J291" s="35">
        <f>J292</f>
        <v>0</v>
      </c>
      <c r="K291" s="35">
        <f t="shared" si="33"/>
        <v>334</v>
      </c>
      <c r="M291" s="9"/>
      <c r="O291" s="9"/>
    </row>
    <row r="292" spans="1:15" ht="51" x14ac:dyDescent="0.2">
      <c r="A292" s="19" t="s">
        <v>316</v>
      </c>
      <c r="B292" s="20" t="s">
        <v>317</v>
      </c>
      <c r="C292" s="35">
        <v>277.5</v>
      </c>
      <c r="D292" s="37"/>
      <c r="E292" s="35">
        <f t="shared" si="23"/>
        <v>277.5</v>
      </c>
      <c r="F292" s="35">
        <v>164.7</v>
      </c>
      <c r="G292" s="35"/>
      <c r="H292" s="35">
        <f t="shared" si="32"/>
        <v>164.7</v>
      </c>
      <c r="I292" s="35">
        <v>334</v>
      </c>
      <c r="J292" s="35"/>
      <c r="K292" s="35">
        <f t="shared" si="33"/>
        <v>334</v>
      </c>
      <c r="M292" s="9"/>
      <c r="O292" s="9"/>
    </row>
    <row r="293" spans="1:15" ht="25.5" x14ac:dyDescent="0.2">
      <c r="A293" s="19" t="s">
        <v>318</v>
      </c>
      <c r="B293" s="20" t="s">
        <v>319</v>
      </c>
      <c r="C293" s="35">
        <v>8349.2000000000007</v>
      </c>
      <c r="D293" s="37"/>
      <c r="E293" s="35">
        <f t="shared" si="23"/>
        <v>8349.2000000000007</v>
      </c>
      <c r="F293" s="35">
        <v>8352.1</v>
      </c>
      <c r="G293" s="35"/>
      <c r="H293" s="35">
        <f t="shared" si="32"/>
        <v>8352.1</v>
      </c>
      <c r="I293" s="35">
        <v>9416.7999999999993</v>
      </c>
      <c r="J293" s="35"/>
      <c r="K293" s="35">
        <f t="shared" si="33"/>
        <v>9416.7999999999993</v>
      </c>
      <c r="M293" s="9"/>
      <c r="O293" s="9"/>
    </row>
    <row r="294" spans="1:15" ht="25.5" x14ac:dyDescent="0.2">
      <c r="A294" s="19" t="s">
        <v>320</v>
      </c>
      <c r="B294" s="20" t="s">
        <v>321</v>
      </c>
      <c r="C294" s="35">
        <v>644423.5</v>
      </c>
      <c r="D294" s="35">
        <v>19928.8</v>
      </c>
      <c r="E294" s="35">
        <f t="shared" si="23"/>
        <v>664352.30000000005</v>
      </c>
      <c r="F294" s="35">
        <v>756208.1</v>
      </c>
      <c r="G294" s="35">
        <v>0</v>
      </c>
      <c r="H294" s="35">
        <f t="shared" si="32"/>
        <v>756208.1</v>
      </c>
      <c r="I294" s="35">
        <v>743097.6</v>
      </c>
      <c r="J294" s="35">
        <v>0</v>
      </c>
      <c r="K294" s="35">
        <f t="shared" si="33"/>
        <v>743097.6</v>
      </c>
      <c r="M294" s="9"/>
      <c r="O294" s="9"/>
    </row>
    <row r="295" spans="1:15" ht="76.5" x14ac:dyDescent="0.2">
      <c r="A295" s="19" t="s">
        <v>677</v>
      </c>
      <c r="B295" s="20" t="s">
        <v>676</v>
      </c>
      <c r="C295" s="35">
        <f>C296</f>
        <v>0</v>
      </c>
      <c r="D295" s="35">
        <f t="shared" ref="D295:K295" si="37">D296</f>
        <v>11294.2</v>
      </c>
      <c r="E295" s="35">
        <f t="shared" si="37"/>
        <v>11294.2</v>
      </c>
      <c r="F295" s="35">
        <f t="shared" si="37"/>
        <v>0</v>
      </c>
      <c r="G295" s="35">
        <f t="shared" si="37"/>
        <v>8342.9</v>
      </c>
      <c r="H295" s="35">
        <f t="shared" si="37"/>
        <v>8342.9</v>
      </c>
      <c r="I295" s="35">
        <f t="shared" si="37"/>
        <v>0</v>
      </c>
      <c r="J295" s="35">
        <f t="shared" si="37"/>
        <v>7616.3</v>
      </c>
      <c r="K295" s="35">
        <f t="shared" si="37"/>
        <v>7616.3</v>
      </c>
      <c r="M295" s="9"/>
      <c r="O295" s="9"/>
    </row>
    <row r="296" spans="1:15" ht="76.5" x14ac:dyDescent="0.2">
      <c r="A296" s="19" t="s">
        <v>675</v>
      </c>
      <c r="B296" s="20" t="s">
        <v>678</v>
      </c>
      <c r="C296" s="35">
        <v>0</v>
      </c>
      <c r="D296" s="35">
        <v>11294.2</v>
      </c>
      <c r="E296" s="35">
        <f>C296+D296</f>
        <v>11294.2</v>
      </c>
      <c r="F296" s="35"/>
      <c r="G296" s="35">
        <v>8342.9</v>
      </c>
      <c r="H296" s="35">
        <f>F296+G296</f>
        <v>8342.9</v>
      </c>
      <c r="I296" s="35"/>
      <c r="J296" s="35">
        <v>7616.3</v>
      </c>
      <c r="K296" s="35">
        <f>I296+J296</f>
        <v>7616.3</v>
      </c>
      <c r="M296" s="9"/>
      <c r="O296" s="9"/>
    </row>
    <row r="297" spans="1:15" ht="38.25" x14ac:dyDescent="0.2">
      <c r="A297" s="19" t="s">
        <v>322</v>
      </c>
      <c r="B297" s="20" t="s">
        <v>638</v>
      </c>
      <c r="C297" s="35">
        <v>177855.6</v>
      </c>
      <c r="D297" s="35">
        <f>D298</f>
        <v>19842.3</v>
      </c>
      <c r="E297" s="35">
        <f t="shared" si="23"/>
        <v>197697.9</v>
      </c>
      <c r="F297" s="35">
        <v>177772.1</v>
      </c>
      <c r="G297" s="35">
        <f>G298</f>
        <v>19961.900000000001</v>
      </c>
      <c r="H297" s="35">
        <f t="shared" si="32"/>
        <v>197734</v>
      </c>
      <c r="I297" s="35">
        <v>178058.8</v>
      </c>
      <c r="J297" s="35">
        <f>J298</f>
        <v>204.2</v>
      </c>
      <c r="K297" s="35">
        <f t="shared" si="33"/>
        <v>178263</v>
      </c>
      <c r="M297" s="9"/>
      <c r="O297" s="9"/>
    </row>
    <row r="298" spans="1:15" ht="51" x14ac:dyDescent="0.2">
      <c r="A298" s="19" t="s">
        <v>323</v>
      </c>
      <c r="B298" s="20" t="s">
        <v>639</v>
      </c>
      <c r="C298" s="35">
        <v>177855.6</v>
      </c>
      <c r="D298" s="35">
        <v>19842.3</v>
      </c>
      <c r="E298" s="35">
        <f t="shared" si="23"/>
        <v>197697.9</v>
      </c>
      <c r="F298" s="35">
        <v>177772.1</v>
      </c>
      <c r="G298" s="35">
        <v>19961.900000000001</v>
      </c>
      <c r="H298" s="35">
        <f t="shared" si="32"/>
        <v>197734</v>
      </c>
      <c r="I298" s="35">
        <v>178058.8</v>
      </c>
      <c r="J298" s="35">
        <v>204.2</v>
      </c>
      <c r="K298" s="35">
        <f t="shared" si="33"/>
        <v>178263</v>
      </c>
      <c r="O298" s="9"/>
    </row>
    <row r="299" spans="1:15" ht="38.25" x14ac:dyDescent="0.2">
      <c r="A299" s="19" t="s">
        <v>324</v>
      </c>
      <c r="B299" s="20" t="s">
        <v>325</v>
      </c>
      <c r="C299" s="35">
        <v>24206.799999999999</v>
      </c>
      <c r="D299" s="37">
        <f>D300</f>
        <v>0</v>
      </c>
      <c r="E299" s="35">
        <f t="shared" ref="E299:E365" si="38">C299+D299</f>
        <v>24206.799999999999</v>
      </c>
      <c r="F299" s="35">
        <v>25225.3</v>
      </c>
      <c r="G299" s="35">
        <f>G300</f>
        <v>0</v>
      </c>
      <c r="H299" s="35">
        <f t="shared" si="32"/>
        <v>25225.3</v>
      </c>
      <c r="I299" s="35">
        <v>26269.3</v>
      </c>
      <c r="J299" s="35">
        <f>J300</f>
        <v>0</v>
      </c>
      <c r="K299" s="35">
        <f t="shared" si="33"/>
        <v>26269.3</v>
      </c>
      <c r="O299" s="9"/>
    </row>
    <row r="300" spans="1:15" ht="51" x14ac:dyDescent="0.2">
      <c r="A300" s="19" t="s">
        <v>326</v>
      </c>
      <c r="B300" s="20" t="s">
        <v>327</v>
      </c>
      <c r="C300" s="35">
        <v>24206.799999999999</v>
      </c>
      <c r="D300" s="37"/>
      <c r="E300" s="35">
        <f t="shared" si="38"/>
        <v>24206.799999999999</v>
      </c>
      <c r="F300" s="35">
        <v>25225.3</v>
      </c>
      <c r="G300" s="35"/>
      <c r="H300" s="35">
        <f t="shared" si="32"/>
        <v>25225.3</v>
      </c>
      <c r="I300" s="35">
        <v>26269.3</v>
      </c>
      <c r="J300" s="35"/>
      <c r="K300" s="35">
        <f t="shared" si="33"/>
        <v>26269.3</v>
      </c>
      <c r="M300" s="9"/>
      <c r="O300" s="9"/>
    </row>
    <row r="301" spans="1:15" ht="51" x14ac:dyDescent="0.2">
      <c r="A301" s="19" t="s">
        <v>328</v>
      </c>
      <c r="B301" s="20" t="s">
        <v>640</v>
      </c>
      <c r="C301" s="35">
        <v>41317.800000000003</v>
      </c>
      <c r="D301" s="35">
        <f>D302</f>
        <v>4603</v>
      </c>
      <c r="E301" s="35">
        <f t="shared" si="38"/>
        <v>45920.800000000003</v>
      </c>
      <c r="F301" s="35">
        <v>41348.699999999997</v>
      </c>
      <c r="G301" s="35">
        <f>G302</f>
        <v>4588.7</v>
      </c>
      <c r="H301" s="35">
        <f t="shared" si="32"/>
        <v>45937.399999999994</v>
      </c>
      <c r="I301" s="35">
        <v>41349</v>
      </c>
      <c r="J301" s="35">
        <f>J302</f>
        <v>-28.8</v>
      </c>
      <c r="K301" s="35">
        <f t="shared" si="33"/>
        <v>41320.199999999997</v>
      </c>
      <c r="M301" s="9"/>
      <c r="O301" s="9"/>
    </row>
    <row r="302" spans="1:15" ht="51" x14ac:dyDescent="0.2">
      <c r="A302" s="19" t="s">
        <v>329</v>
      </c>
      <c r="B302" s="20" t="s">
        <v>641</v>
      </c>
      <c r="C302" s="35">
        <v>41317.800000000003</v>
      </c>
      <c r="D302" s="35">
        <v>4603</v>
      </c>
      <c r="E302" s="35">
        <f t="shared" si="38"/>
        <v>45920.800000000003</v>
      </c>
      <c r="F302" s="35">
        <v>41348.699999999997</v>
      </c>
      <c r="G302" s="35">
        <v>4588.7</v>
      </c>
      <c r="H302" s="35">
        <f t="shared" si="32"/>
        <v>45937.399999999994</v>
      </c>
      <c r="I302" s="35">
        <v>41349</v>
      </c>
      <c r="J302" s="35">
        <v>-28.8</v>
      </c>
      <c r="K302" s="35">
        <f t="shared" si="33"/>
        <v>41320.199999999997</v>
      </c>
      <c r="O302" s="9"/>
    </row>
    <row r="303" spans="1:15" ht="38.25" x14ac:dyDescent="0.2">
      <c r="A303" s="19" t="s">
        <v>330</v>
      </c>
      <c r="B303" s="20" t="s">
        <v>642</v>
      </c>
      <c r="C303" s="35">
        <v>145696.4</v>
      </c>
      <c r="D303" s="37"/>
      <c r="E303" s="35">
        <f t="shared" si="38"/>
        <v>145696.4</v>
      </c>
      <c r="F303" s="35">
        <v>151523.5</v>
      </c>
      <c r="G303" s="35">
        <f>G304</f>
        <v>0</v>
      </c>
      <c r="H303" s="35">
        <f t="shared" si="32"/>
        <v>151523.5</v>
      </c>
      <c r="I303" s="35">
        <v>157580.20000000001</v>
      </c>
      <c r="J303" s="35">
        <f>J304</f>
        <v>0</v>
      </c>
      <c r="K303" s="35">
        <f t="shared" si="33"/>
        <v>157580.20000000001</v>
      </c>
      <c r="O303" s="9"/>
    </row>
    <row r="304" spans="1:15" ht="51" x14ac:dyDescent="0.2">
      <c r="A304" s="19" t="s">
        <v>331</v>
      </c>
      <c r="B304" s="20" t="s">
        <v>643</v>
      </c>
      <c r="C304" s="35">
        <v>145696.4</v>
      </c>
      <c r="D304" s="37"/>
      <c r="E304" s="35">
        <f t="shared" si="38"/>
        <v>145696.4</v>
      </c>
      <c r="F304" s="35">
        <v>151523.5</v>
      </c>
      <c r="G304" s="35"/>
      <c r="H304" s="35">
        <f t="shared" si="32"/>
        <v>151523.5</v>
      </c>
      <c r="I304" s="35">
        <v>157580.20000000001</v>
      </c>
      <c r="J304" s="35"/>
      <c r="K304" s="35">
        <f t="shared" si="33"/>
        <v>157580.20000000001</v>
      </c>
      <c r="M304" s="9"/>
      <c r="O304" s="9"/>
    </row>
    <row r="305" spans="1:15" ht="38.25" x14ac:dyDescent="0.2">
      <c r="A305" s="19" t="s">
        <v>332</v>
      </c>
      <c r="B305" s="20" t="s">
        <v>333</v>
      </c>
      <c r="C305" s="35">
        <v>78.5</v>
      </c>
      <c r="D305" s="37"/>
      <c r="E305" s="35">
        <f t="shared" si="38"/>
        <v>78.5</v>
      </c>
      <c r="F305" s="35">
        <v>81.2</v>
      </c>
      <c r="G305" s="35">
        <f>G306</f>
        <v>0</v>
      </c>
      <c r="H305" s="35">
        <f t="shared" si="32"/>
        <v>81.2</v>
      </c>
      <c r="I305" s="35">
        <v>84.1</v>
      </c>
      <c r="J305" s="35">
        <f>J306</f>
        <v>0</v>
      </c>
      <c r="K305" s="35">
        <f t="shared" si="33"/>
        <v>84.1</v>
      </c>
      <c r="M305" s="9"/>
      <c r="O305" s="9"/>
    </row>
    <row r="306" spans="1:15" ht="51" x14ac:dyDescent="0.2">
      <c r="A306" s="19" t="s">
        <v>334</v>
      </c>
      <c r="B306" s="20" t="s">
        <v>335</v>
      </c>
      <c r="C306" s="35">
        <v>78.5</v>
      </c>
      <c r="D306" s="37"/>
      <c r="E306" s="35">
        <f t="shared" si="38"/>
        <v>78.5</v>
      </c>
      <c r="F306" s="35">
        <v>81.2</v>
      </c>
      <c r="G306" s="35"/>
      <c r="H306" s="35">
        <f t="shared" si="32"/>
        <v>81.2</v>
      </c>
      <c r="I306" s="35">
        <v>84.1</v>
      </c>
      <c r="J306" s="35"/>
      <c r="K306" s="35">
        <f t="shared" si="33"/>
        <v>84.1</v>
      </c>
      <c r="M306" s="9"/>
      <c r="O306" s="9"/>
    </row>
    <row r="307" spans="1:15" ht="25.5" x14ac:dyDescent="0.2">
      <c r="A307" s="19" t="s">
        <v>336</v>
      </c>
      <c r="B307" s="20" t="s">
        <v>337</v>
      </c>
      <c r="C307" s="35">
        <v>862032.5</v>
      </c>
      <c r="D307" s="37"/>
      <c r="E307" s="35">
        <f t="shared" si="38"/>
        <v>862032.5</v>
      </c>
      <c r="F307" s="35">
        <v>861789.8</v>
      </c>
      <c r="G307" s="35">
        <f>G308</f>
        <v>0</v>
      </c>
      <c r="H307" s="35">
        <f t="shared" si="32"/>
        <v>861789.8</v>
      </c>
      <c r="I307" s="35">
        <v>861789.7</v>
      </c>
      <c r="J307" s="35">
        <f>J308</f>
        <v>0</v>
      </c>
      <c r="K307" s="35">
        <f t="shared" si="33"/>
        <v>861789.7</v>
      </c>
      <c r="M307" s="9"/>
      <c r="O307" s="9"/>
    </row>
    <row r="308" spans="1:15" ht="25.5" x14ac:dyDescent="0.2">
      <c r="A308" s="19" t="s">
        <v>338</v>
      </c>
      <c r="B308" s="20" t="s">
        <v>339</v>
      </c>
      <c r="C308" s="35">
        <v>862032.5</v>
      </c>
      <c r="D308" s="37"/>
      <c r="E308" s="35">
        <f t="shared" si="38"/>
        <v>862032.5</v>
      </c>
      <c r="F308" s="35">
        <v>861789.8</v>
      </c>
      <c r="G308" s="35"/>
      <c r="H308" s="35">
        <f t="shared" si="32"/>
        <v>861789.8</v>
      </c>
      <c r="I308" s="35">
        <v>861789.7</v>
      </c>
      <c r="J308" s="35"/>
      <c r="K308" s="35">
        <f t="shared" si="33"/>
        <v>861789.7</v>
      </c>
      <c r="M308" s="9"/>
      <c r="O308" s="9"/>
    </row>
    <row r="309" spans="1:15" ht="25.5" x14ac:dyDescent="0.2">
      <c r="A309" s="19" t="s">
        <v>340</v>
      </c>
      <c r="B309" s="20" t="s">
        <v>341</v>
      </c>
      <c r="C309" s="35">
        <v>32835.5</v>
      </c>
      <c r="D309" s="37"/>
      <c r="E309" s="35">
        <f t="shared" si="38"/>
        <v>32835.5</v>
      </c>
      <c r="F309" s="35">
        <v>34383</v>
      </c>
      <c r="G309" s="35">
        <f>G310</f>
        <v>0</v>
      </c>
      <c r="H309" s="35">
        <f t="shared" si="32"/>
        <v>34383</v>
      </c>
      <c r="I309" s="35">
        <v>35602.199999999997</v>
      </c>
      <c r="J309" s="35">
        <f>J310</f>
        <v>0</v>
      </c>
      <c r="K309" s="35">
        <f t="shared" si="33"/>
        <v>35602.199999999997</v>
      </c>
      <c r="M309" s="9"/>
      <c r="O309" s="9"/>
    </row>
    <row r="310" spans="1:15" ht="38.25" x14ac:dyDescent="0.2">
      <c r="A310" s="19" t="s">
        <v>342</v>
      </c>
      <c r="B310" s="20" t="s">
        <v>343</v>
      </c>
      <c r="C310" s="35">
        <v>32835.5</v>
      </c>
      <c r="D310" s="37"/>
      <c r="E310" s="35">
        <f t="shared" si="38"/>
        <v>32835.5</v>
      </c>
      <c r="F310" s="35">
        <v>34383</v>
      </c>
      <c r="G310" s="35"/>
      <c r="H310" s="35">
        <f t="shared" si="32"/>
        <v>34383</v>
      </c>
      <c r="I310" s="35">
        <v>35602.199999999997</v>
      </c>
      <c r="J310" s="35"/>
      <c r="K310" s="35">
        <f t="shared" si="33"/>
        <v>35602.199999999997</v>
      </c>
      <c r="M310" s="9"/>
      <c r="O310" s="9"/>
    </row>
    <row r="311" spans="1:15" ht="51" x14ac:dyDescent="0.2">
      <c r="A311" s="19" t="s">
        <v>344</v>
      </c>
      <c r="B311" s="20" t="s">
        <v>345</v>
      </c>
      <c r="C311" s="35">
        <v>12046.6</v>
      </c>
      <c r="D311" s="37"/>
      <c r="E311" s="35">
        <f t="shared" si="38"/>
        <v>12046.6</v>
      </c>
      <c r="F311" s="35">
        <v>12493.4</v>
      </c>
      <c r="G311" s="35">
        <f>G312</f>
        <v>0</v>
      </c>
      <c r="H311" s="35">
        <f t="shared" si="32"/>
        <v>12493.4</v>
      </c>
      <c r="I311" s="35">
        <v>12990</v>
      </c>
      <c r="J311" s="35">
        <f>J312</f>
        <v>0</v>
      </c>
      <c r="K311" s="35">
        <f t="shared" si="33"/>
        <v>12990</v>
      </c>
      <c r="M311" s="9"/>
      <c r="O311" s="9"/>
    </row>
    <row r="312" spans="1:15" ht="51" x14ac:dyDescent="0.2">
      <c r="A312" s="19" t="s">
        <v>346</v>
      </c>
      <c r="B312" s="20" t="s">
        <v>347</v>
      </c>
      <c r="C312" s="35">
        <v>12046.6</v>
      </c>
      <c r="D312" s="37"/>
      <c r="E312" s="35">
        <f t="shared" si="38"/>
        <v>12046.6</v>
      </c>
      <c r="F312" s="35">
        <v>12493.4</v>
      </c>
      <c r="G312" s="35"/>
      <c r="H312" s="35">
        <f t="shared" si="32"/>
        <v>12493.4</v>
      </c>
      <c r="I312" s="35">
        <v>12990</v>
      </c>
      <c r="J312" s="35"/>
      <c r="K312" s="35">
        <f t="shared" si="33"/>
        <v>12990</v>
      </c>
      <c r="M312" s="9"/>
      <c r="O312" s="9"/>
    </row>
    <row r="313" spans="1:15" ht="38.25" x14ac:dyDescent="0.2">
      <c r="A313" s="19" t="s">
        <v>348</v>
      </c>
      <c r="B313" s="20" t="s">
        <v>349</v>
      </c>
      <c r="C313" s="35">
        <v>314.8</v>
      </c>
      <c r="D313" s="37"/>
      <c r="E313" s="35">
        <f t="shared" si="38"/>
        <v>314.8</v>
      </c>
      <c r="F313" s="35">
        <v>314.8</v>
      </c>
      <c r="G313" s="35">
        <f>G314</f>
        <v>0</v>
      </c>
      <c r="H313" s="35">
        <f t="shared" si="32"/>
        <v>314.8</v>
      </c>
      <c r="I313" s="35">
        <v>314.8</v>
      </c>
      <c r="J313" s="35">
        <f>J314</f>
        <v>0</v>
      </c>
      <c r="K313" s="35">
        <f t="shared" si="33"/>
        <v>314.8</v>
      </c>
      <c r="M313" s="9"/>
      <c r="O313" s="9"/>
    </row>
    <row r="314" spans="1:15" ht="51" x14ac:dyDescent="0.2">
      <c r="A314" s="19" t="s">
        <v>350</v>
      </c>
      <c r="B314" s="20" t="s">
        <v>351</v>
      </c>
      <c r="C314" s="35">
        <v>314.8</v>
      </c>
      <c r="D314" s="37"/>
      <c r="E314" s="35">
        <f t="shared" si="38"/>
        <v>314.8</v>
      </c>
      <c r="F314" s="35">
        <v>314.8</v>
      </c>
      <c r="G314" s="35"/>
      <c r="H314" s="35">
        <f t="shared" si="32"/>
        <v>314.8</v>
      </c>
      <c r="I314" s="35">
        <v>314.8</v>
      </c>
      <c r="J314" s="35"/>
      <c r="K314" s="35">
        <f t="shared" si="33"/>
        <v>314.8</v>
      </c>
      <c r="M314" s="9"/>
      <c r="O314" s="9"/>
    </row>
    <row r="315" spans="1:15" ht="38.25" x14ac:dyDescent="0.2">
      <c r="A315" s="19" t="s">
        <v>352</v>
      </c>
      <c r="B315" s="20" t="s">
        <v>353</v>
      </c>
      <c r="C315" s="35">
        <v>1235731.3999999999</v>
      </c>
      <c r="D315" s="37"/>
      <c r="E315" s="35">
        <f t="shared" si="38"/>
        <v>1235731.3999999999</v>
      </c>
      <c r="F315" s="35">
        <v>799301</v>
      </c>
      <c r="G315" s="35"/>
      <c r="H315" s="35">
        <f t="shared" si="32"/>
        <v>799301</v>
      </c>
      <c r="I315" s="35">
        <v>808607</v>
      </c>
      <c r="J315" s="35"/>
      <c r="K315" s="35">
        <f t="shared" si="33"/>
        <v>808607</v>
      </c>
      <c r="M315" s="9"/>
      <c r="O315" s="9"/>
    </row>
    <row r="316" spans="1:15" ht="63.75" x14ac:dyDescent="0.2">
      <c r="A316" s="19" t="s">
        <v>354</v>
      </c>
      <c r="B316" s="20" t="s">
        <v>355</v>
      </c>
      <c r="C316" s="35">
        <v>1451178.4</v>
      </c>
      <c r="D316" s="37"/>
      <c r="E316" s="35">
        <f t="shared" si="38"/>
        <v>1451178.4</v>
      </c>
      <c r="F316" s="35">
        <v>1504978.6</v>
      </c>
      <c r="G316" s="35">
        <f>G317</f>
        <v>0</v>
      </c>
      <c r="H316" s="35">
        <f t="shared" si="32"/>
        <v>1504978.6</v>
      </c>
      <c r="I316" s="35">
        <v>1564802.4</v>
      </c>
      <c r="J316" s="35">
        <f>J317</f>
        <v>0</v>
      </c>
      <c r="K316" s="35">
        <f t="shared" si="33"/>
        <v>1564802.4</v>
      </c>
      <c r="M316" s="9"/>
      <c r="O316" s="9"/>
    </row>
    <row r="317" spans="1:15" ht="76.5" x14ac:dyDescent="0.2">
      <c r="A317" s="19" t="s">
        <v>356</v>
      </c>
      <c r="B317" s="20" t="s">
        <v>357</v>
      </c>
      <c r="C317" s="35">
        <v>1451178.4</v>
      </c>
      <c r="D317" s="37"/>
      <c r="E317" s="35">
        <f t="shared" si="38"/>
        <v>1451178.4</v>
      </c>
      <c r="F317" s="35">
        <v>1504978.6</v>
      </c>
      <c r="G317" s="35"/>
      <c r="H317" s="35">
        <f t="shared" si="32"/>
        <v>1504978.6</v>
      </c>
      <c r="I317" s="35">
        <v>1564802.4</v>
      </c>
      <c r="J317" s="35"/>
      <c r="K317" s="35">
        <f t="shared" si="33"/>
        <v>1564802.4</v>
      </c>
      <c r="M317" s="9"/>
      <c r="O317" s="9"/>
    </row>
    <row r="318" spans="1:15" x14ac:dyDescent="0.2">
      <c r="A318" s="19" t="s">
        <v>358</v>
      </c>
      <c r="B318" s="20" t="s">
        <v>359</v>
      </c>
      <c r="C318" s="35">
        <v>20439.8</v>
      </c>
      <c r="D318" s="37"/>
      <c r="E318" s="35">
        <f t="shared" si="38"/>
        <v>20439.8</v>
      </c>
      <c r="F318" s="35">
        <v>20439.8</v>
      </c>
      <c r="G318" s="35">
        <f>G319</f>
        <v>0</v>
      </c>
      <c r="H318" s="35">
        <f t="shared" si="32"/>
        <v>20439.8</v>
      </c>
      <c r="I318" s="35">
        <v>20695.3</v>
      </c>
      <c r="J318" s="35">
        <f>J319</f>
        <v>0</v>
      </c>
      <c r="K318" s="35">
        <f t="shared" si="33"/>
        <v>20695.3</v>
      </c>
      <c r="M318" s="9"/>
      <c r="O318" s="9"/>
    </row>
    <row r="319" spans="1:15" ht="25.5" x14ac:dyDescent="0.2">
      <c r="A319" s="19" t="s">
        <v>360</v>
      </c>
      <c r="B319" s="20" t="s">
        <v>361</v>
      </c>
      <c r="C319" s="35">
        <v>20439.8</v>
      </c>
      <c r="D319" s="37"/>
      <c r="E319" s="35">
        <f t="shared" si="38"/>
        <v>20439.8</v>
      </c>
      <c r="F319" s="35">
        <v>20439.8</v>
      </c>
      <c r="G319" s="35"/>
      <c r="H319" s="35">
        <f t="shared" si="32"/>
        <v>20439.8</v>
      </c>
      <c r="I319" s="35">
        <v>20695.3</v>
      </c>
      <c r="J319" s="35"/>
      <c r="K319" s="35">
        <f t="shared" si="33"/>
        <v>20695.3</v>
      </c>
      <c r="M319" s="9"/>
      <c r="O319" s="9"/>
    </row>
    <row r="320" spans="1:15" ht="51" x14ac:dyDescent="0.2">
      <c r="A320" s="19" t="s">
        <v>362</v>
      </c>
      <c r="B320" s="20" t="s">
        <v>363</v>
      </c>
      <c r="C320" s="35">
        <v>3473.1</v>
      </c>
      <c r="D320" s="35">
        <f>D321</f>
        <v>2156.6999999999998</v>
      </c>
      <c r="E320" s="35">
        <f t="shared" si="38"/>
        <v>5629.7999999999993</v>
      </c>
      <c r="F320" s="35">
        <v>1929.3</v>
      </c>
      <c r="G320" s="35">
        <f>G321</f>
        <v>0</v>
      </c>
      <c r="H320" s="35">
        <f t="shared" si="32"/>
        <v>1929.3</v>
      </c>
      <c r="I320" s="35">
        <v>2156.6999999999998</v>
      </c>
      <c r="J320" s="35">
        <f>J321</f>
        <v>-2156.6999999999998</v>
      </c>
      <c r="K320" s="35">
        <f t="shared" si="33"/>
        <v>0</v>
      </c>
      <c r="M320" s="9"/>
      <c r="O320" s="9"/>
    </row>
    <row r="321" spans="1:15" ht="63.75" x14ac:dyDescent="0.2">
      <c r="A321" s="19" t="s">
        <v>364</v>
      </c>
      <c r="B321" s="20" t="s">
        <v>365</v>
      </c>
      <c r="C321" s="35">
        <v>3473.1</v>
      </c>
      <c r="D321" s="35">
        <v>2156.6999999999998</v>
      </c>
      <c r="E321" s="35">
        <f t="shared" si="38"/>
        <v>5629.7999999999993</v>
      </c>
      <c r="F321" s="35">
        <v>1929.3</v>
      </c>
      <c r="G321" s="35">
        <v>0</v>
      </c>
      <c r="H321" s="35">
        <f t="shared" si="32"/>
        <v>1929.3</v>
      </c>
      <c r="I321" s="35">
        <v>2156.6999999999998</v>
      </c>
      <c r="J321" s="35">
        <v>-2156.6999999999998</v>
      </c>
      <c r="K321" s="35">
        <f t="shared" si="33"/>
        <v>0</v>
      </c>
      <c r="M321" s="9"/>
      <c r="O321" s="9"/>
    </row>
    <row r="322" spans="1:15" ht="51" x14ac:dyDescent="0.2">
      <c r="A322" s="19" t="s">
        <v>366</v>
      </c>
      <c r="B322" s="20" t="s">
        <v>367</v>
      </c>
      <c r="C322" s="35">
        <v>37061.599999999999</v>
      </c>
      <c r="D322" s="35">
        <f>D323</f>
        <v>39816.400000000001</v>
      </c>
      <c r="E322" s="35">
        <f t="shared" si="38"/>
        <v>76878</v>
      </c>
      <c r="F322" s="35">
        <v>22859.4</v>
      </c>
      <c r="G322" s="35">
        <f>G323</f>
        <v>0</v>
      </c>
      <c r="H322" s="35">
        <f t="shared" si="32"/>
        <v>22859.4</v>
      </c>
      <c r="I322" s="35">
        <v>32272.6</v>
      </c>
      <c r="J322" s="35">
        <f>J323</f>
        <v>-19815.599999999999</v>
      </c>
      <c r="K322" s="35">
        <f t="shared" si="33"/>
        <v>12457</v>
      </c>
      <c r="M322" s="9"/>
      <c r="O322" s="9"/>
    </row>
    <row r="323" spans="1:15" ht="63.75" x14ac:dyDescent="0.2">
      <c r="A323" s="19" t="s">
        <v>368</v>
      </c>
      <c r="B323" s="20" t="s">
        <v>369</v>
      </c>
      <c r="C323" s="35">
        <v>37061.599999999999</v>
      </c>
      <c r="D323" s="35">
        <v>39816.400000000001</v>
      </c>
      <c r="E323" s="35">
        <f t="shared" si="38"/>
        <v>76878</v>
      </c>
      <c r="F323" s="35">
        <v>22859.4</v>
      </c>
      <c r="G323" s="35"/>
      <c r="H323" s="35">
        <f t="shared" si="32"/>
        <v>22859.4</v>
      </c>
      <c r="I323" s="35">
        <v>32272.6</v>
      </c>
      <c r="J323" s="35">
        <v>-19815.599999999999</v>
      </c>
      <c r="K323" s="35">
        <f t="shared" si="33"/>
        <v>12457</v>
      </c>
      <c r="M323" s="9"/>
      <c r="O323" s="9"/>
    </row>
    <row r="324" spans="1:15" ht="63.75" x14ac:dyDescent="0.2">
      <c r="A324" s="19" t="s">
        <v>370</v>
      </c>
      <c r="B324" s="20" t="s">
        <v>371</v>
      </c>
      <c r="C324" s="35">
        <v>387870.9</v>
      </c>
      <c r="D324" s="37"/>
      <c r="E324" s="35">
        <f t="shared" si="38"/>
        <v>387870.9</v>
      </c>
      <c r="F324" s="35">
        <v>387870.9</v>
      </c>
      <c r="G324" s="35">
        <f>G325</f>
        <v>0</v>
      </c>
      <c r="H324" s="35">
        <f t="shared" si="32"/>
        <v>387870.9</v>
      </c>
      <c r="I324" s="35">
        <v>387870.9</v>
      </c>
      <c r="J324" s="35">
        <f>J325</f>
        <v>0</v>
      </c>
      <c r="K324" s="35">
        <f t="shared" si="33"/>
        <v>387870.9</v>
      </c>
      <c r="M324" s="9"/>
      <c r="O324" s="9"/>
    </row>
    <row r="325" spans="1:15" ht="76.5" x14ac:dyDescent="0.2">
      <c r="A325" s="19" t="s">
        <v>372</v>
      </c>
      <c r="B325" s="20" t="s">
        <v>373</v>
      </c>
      <c r="C325" s="35">
        <v>387870.9</v>
      </c>
      <c r="D325" s="37"/>
      <c r="E325" s="35">
        <f t="shared" si="38"/>
        <v>387870.9</v>
      </c>
      <c r="F325" s="35">
        <v>387870.9</v>
      </c>
      <c r="G325" s="35"/>
      <c r="H325" s="35">
        <f t="shared" si="32"/>
        <v>387870.9</v>
      </c>
      <c r="I325" s="35">
        <v>387870.9</v>
      </c>
      <c r="J325" s="35"/>
      <c r="K325" s="35">
        <f t="shared" si="33"/>
        <v>387870.9</v>
      </c>
      <c r="M325" s="9"/>
      <c r="O325" s="9"/>
    </row>
    <row r="326" spans="1:15" ht="25.5" x14ac:dyDescent="0.2">
      <c r="A326" s="19" t="s">
        <v>517</v>
      </c>
      <c r="B326" s="20" t="s">
        <v>518</v>
      </c>
      <c r="C326" s="35">
        <v>25611.200000000001</v>
      </c>
      <c r="D326" s="37"/>
      <c r="E326" s="35">
        <f t="shared" si="38"/>
        <v>25611.200000000001</v>
      </c>
      <c r="F326" s="35"/>
      <c r="G326" s="35">
        <f>G327</f>
        <v>0</v>
      </c>
      <c r="H326" s="35">
        <f t="shared" ref="H326:H362" si="39">F326+G326</f>
        <v>0</v>
      </c>
      <c r="I326" s="35">
        <v>0</v>
      </c>
      <c r="J326" s="35">
        <f>J327</f>
        <v>0</v>
      </c>
      <c r="K326" s="35">
        <f t="shared" ref="K326:K362" si="40">I326+J326</f>
        <v>0</v>
      </c>
      <c r="M326" s="9"/>
      <c r="O326" s="9"/>
    </row>
    <row r="327" spans="1:15" ht="25.5" x14ac:dyDescent="0.2">
      <c r="A327" s="19" t="s">
        <v>519</v>
      </c>
      <c r="B327" s="20" t="s">
        <v>520</v>
      </c>
      <c r="C327" s="35">
        <v>25611.200000000001</v>
      </c>
      <c r="D327" s="37"/>
      <c r="E327" s="35">
        <f t="shared" si="38"/>
        <v>25611.200000000001</v>
      </c>
      <c r="F327" s="35"/>
      <c r="G327" s="35"/>
      <c r="H327" s="35">
        <f t="shared" si="39"/>
        <v>0</v>
      </c>
      <c r="I327" s="35">
        <v>0</v>
      </c>
      <c r="J327" s="35"/>
      <c r="K327" s="35">
        <f t="shared" si="40"/>
        <v>0</v>
      </c>
      <c r="M327" s="9"/>
      <c r="O327" s="9"/>
    </row>
    <row r="328" spans="1:15" ht="25.5" x14ac:dyDescent="0.2">
      <c r="A328" s="19" t="s">
        <v>374</v>
      </c>
      <c r="B328" s="20" t="s">
        <v>375</v>
      </c>
      <c r="C328" s="35">
        <v>1408787.3</v>
      </c>
      <c r="D328" s="37"/>
      <c r="E328" s="35">
        <f t="shared" si="38"/>
        <v>1408787.3</v>
      </c>
      <c r="F328" s="35">
        <v>1433960.5</v>
      </c>
      <c r="G328" s="35">
        <f>G329</f>
        <v>0</v>
      </c>
      <c r="H328" s="35">
        <f t="shared" si="39"/>
        <v>1433960.5</v>
      </c>
      <c r="I328" s="35">
        <v>1446690.5</v>
      </c>
      <c r="J328" s="35">
        <f>J329</f>
        <v>0</v>
      </c>
      <c r="K328" s="35">
        <f t="shared" si="40"/>
        <v>1446690.5</v>
      </c>
      <c r="M328" s="9"/>
      <c r="O328" s="9"/>
    </row>
    <row r="329" spans="1:15" ht="38.25" x14ac:dyDescent="0.2">
      <c r="A329" s="19" t="s">
        <v>376</v>
      </c>
      <c r="B329" s="20" t="s">
        <v>377</v>
      </c>
      <c r="C329" s="35">
        <v>1408787.3</v>
      </c>
      <c r="D329" s="37"/>
      <c r="E329" s="35">
        <f t="shared" si="38"/>
        <v>1408787.3</v>
      </c>
      <c r="F329" s="35">
        <v>1433960.5</v>
      </c>
      <c r="G329" s="35"/>
      <c r="H329" s="35">
        <f t="shared" si="39"/>
        <v>1433960.5</v>
      </c>
      <c r="I329" s="35">
        <v>1446690.5</v>
      </c>
      <c r="J329" s="35"/>
      <c r="K329" s="35">
        <f t="shared" si="40"/>
        <v>1446690.5</v>
      </c>
      <c r="M329" s="9"/>
      <c r="O329" s="9"/>
    </row>
    <row r="330" spans="1:15" ht="25.5" x14ac:dyDescent="0.2">
      <c r="A330" s="19" t="s">
        <v>378</v>
      </c>
      <c r="B330" s="20" t="s">
        <v>379</v>
      </c>
      <c r="C330" s="35">
        <v>188912.3</v>
      </c>
      <c r="D330" s="35">
        <v>6361.7</v>
      </c>
      <c r="E330" s="35">
        <f t="shared" si="38"/>
        <v>195274</v>
      </c>
      <c r="F330" s="35">
        <v>191255.2</v>
      </c>
      <c r="G330" s="35">
        <v>6155.6</v>
      </c>
      <c r="H330" s="35">
        <f t="shared" si="39"/>
        <v>197410.80000000002</v>
      </c>
      <c r="I330" s="35">
        <v>195288.1</v>
      </c>
      <c r="J330" s="35"/>
      <c r="K330" s="35">
        <f t="shared" si="40"/>
        <v>195288.1</v>
      </c>
      <c r="M330" s="9"/>
      <c r="O330" s="9"/>
    </row>
    <row r="331" spans="1:15" x14ac:dyDescent="0.2">
      <c r="A331" s="20" t="s">
        <v>380</v>
      </c>
      <c r="B331" s="20" t="s">
        <v>381</v>
      </c>
      <c r="C331" s="35">
        <f>C332+C334+C336+C337+C339+C341+C343+C347+C349+C351+C353+C355+C357+C359+C361+C333</f>
        <v>1055723</v>
      </c>
      <c r="D331" s="35">
        <f>D332+D334+D339+D341+D343+D347+D349+D351+D353+D355+D357+D359+D361+D333+D345+D337</f>
        <v>1550665.0999999999</v>
      </c>
      <c r="E331" s="35">
        <f>E332+E334+E336+E337+E339+E341+E343+E347+E349+E351+E353+E355+E357+E359+E361+E333+E345</f>
        <v>2606388.0999999996</v>
      </c>
      <c r="F331" s="35">
        <f t="shared" ref="F331" si="41">F332+F334+F336+F337+F339+F341+F343+F347+F349+F351+F353+F355+F357+F359+F361+F333</f>
        <v>491620.80000000005</v>
      </c>
      <c r="G331" s="35">
        <f>G332+G334+G336+G337+G339+G341+G343+G347+G349+G351+G353+G355+G357+G359+G361+G333+G345</f>
        <v>1560979.3</v>
      </c>
      <c r="H331" s="35">
        <f>H332+H334+H336+H337+H339+H341+H343+H347+H349+H351+H353+H355+H357+H359+H361+H333+H345</f>
        <v>2052600.1</v>
      </c>
      <c r="I331" s="35">
        <f>I332+I334+I336+I337+I339+I341+I343+I347+I349+I351+I353+I355+I357+I359+I361+I333</f>
        <v>238867.19999999998</v>
      </c>
      <c r="J331" s="35">
        <f>J332+J334+J336+J337+J339+J341+J343+J347+J349+J351+J353+J355+J357+J359+J361+J333+J345</f>
        <v>1551609.9</v>
      </c>
      <c r="K331" s="35">
        <f>K332+K334+K336+K337+K339+K341+K343+K347+K349+K351+K353+K355+K357+K359+K361+K333+K345</f>
        <v>1790477.0999999999</v>
      </c>
      <c r="L331" s="22"/>
      <c r="M331" s="9"/>
      <c r="O331" s="9"/>
    </row>
    <row r="332" spans="1:15" ht="38.25" x14ac:dyDescent="0.2">
      <c r="A332" s="20" t="s">
        <v>382</v>
      </c>
      <c r="B332" s="20" t="s">
        <v>383</v>
      </c>
      <c r="C332" s="35">
        <v>13413.3</v>
      </c>
      <c r="D332" s="37"/>
      <c r="E332" s="35">
        <f t="shared" si="38"/>
        <v>13413.3</v>
      </c>
      <c r="F332" s="35">
        <v>0</v>
      </c>
      <c r="G332" s="35"/>
      <c r="H332" s="35">
        <f>F332+G332</f>
        <v>0</v>
      </c>
      <c r="I332" s="35">
        <v>0</v>
      </c>
      <c r="J332" s="35"/>
      <c r="K332" s="35">
        <f t="shared" si="40"/>
        <v>0</v>
      </c>
      <c r="L332" s="26"/>
      <c r="M332" s="9"/>
      <c r="O332" s="9"/>
    </row>
    <row r="333" spans="1:15" ht="38.25" x14ac:dyDescent="0.2">
      <c r="A333" s="19" t="s">
        <v>384</v>
      </c>
      <c r="B333" s="20" t="s">
        <v>577</v>
      </c>
      <c r="C333" s="35">
        <v>7251.6</v>
      </c>
      <c r="D333" s="37"/>
      <c r="E333" s="35">
        <f t="shared" si="38"/>
        <v>7251.6</v>
      </c>
      <c r="F333" s="35">
        <v>0</v>
      </c>
      <c r="G333" s="35"/>
      <c r="H333" s="35">
        <f t="shared" si="39"/>
        <v>0</v>
      </c>
      <c r="I333" s="35">
        <v>0</v>
      </c>
      <c r="J333" s="35"/>
      <c r="K333" s="35">
        <f t="shared" si="40"/>
        <v>0</v>
      </c>
      <c r="L333" s="26"/>
      <c r="M333" s="9"/>
      <c r="O333" s="9"/>
    </row>
    <row r="334" spans="1:15" ht="25.5" x14ac:dyDescent="0.2">
      <c r="A334" s="19" t="s">
        <v>385</v>
      </c>
      <c r="B334" s="20" t="s">
        <v>386</v>
      </c>
      <c r="C334" s="35">
        <v>143275.79999999999</v>
      </c>
      <c r="D334" s="37"/>
      <c r="E334" s="35">
        <f t="shared" si="38"/>
        <v>143275.79999999999</v>
      </c>
      <c r="F334" s="35">
        <v>143275.79999999999</v>
      </c>
      <c r="G334" s="35"/>
      <c r="H334" s="35">
        <f t="shared" si="39"/>
        <v>143275.79999999999</v>
      </c>
      <c r="I334" s="35">
        <v>143275.79999999999</v>
      </c>
      <c r="J334" s="35"/>
      <c r="K334" s="35">
        <f t="shared" si="40"/>
        <v>143275.79999999999</v>
      </c>
      <c r="L334" s="26"/>
      <c r="M334" s="9"/>
      <c r="O334" s="9"/>
    </row>
    <row r="335" spans="1:15" ht="38.25" x14ac:dyDescent="0.2">
      <c r="A335" s="19" t="s">
        <v>387</v>
      </c>
      <c r="B335" s="20" t="s">
        <v>388</v>
      </c>
      <c r="C335" s="35">
        <v>143275.79999999999</v>
      </c>
      <c r="D335" s="37"/>
      <c r="E335" s="35">
        <f t="shared" si="38"/>
        <v>143275.79999999999</v>
      </c>
      <c r="F335" s="35">
        <v>143275.79999999999</v>
      </c>
      <c r="G335" s="35"/>
      <c r="H335" s="35">
        <f t="shared" si="39"/>
        <v>143275.79999999999</v>
      </c>
      <c r="I335" s="35">
        <v>143275.79999999999</v>
      </c>
      <c r="J335" s="35"/>
      <c r="K335" s="35">
        <f t="shared" si="40"/>
        <v>143275.79999999999</v>
      </c>
      <c r="M335" s="9"/>
      <c r="O335" s="9"/>
    </row>
    <row r="336" spans="1:15" ht="51" x14ac:dyDescent="0.2">
      <c r="A336" s="19" t="s">
        <v>389</v>
      </c>
      <c r="B336" s="20" t="s">
        <v>521</v>
      </c>
      <c r="C336" s="35">
        <v>68611.399999999994</v>
      </c>
      <c r="D336" s="35"/>
      <c r="E336" s="35">
        <f t="shared" si="38"/>
        <v>68611.399999999994</v>
      </c>
      <c r="F336" s="35">
        <v>82088.7</v>
      </c>
      <c r="G336" s="35"/>
      <c r="H336" s="35">
        <f t="shared" si="39"/>
        <v>82088.7</v>
      </c>
      <c r="I336" s="35">
        <v>21345</v>
      </c>
      <c r="J336" s="35"/>
      <c r="K336" s="35">
        <f t="shared" si="40"/>
        <v>21345</v>
      </c>
    </row>
    <row r="337" spans="1:15" ht="51" x14ac:dyDescent="0.2">
      <c r="A337" s="19" t="s">
        <v>390</v>
      </c>
      <c r="B337" s="20" t="s">
        <v>391</v>
      </c>
      <c r="C337" s="35">
        <v>6998.6</v>
      </c>
      <c r="D337" s="35">
        <v>777.7</v>
      </c>
      <c r="E337" s="35">
        <f>C337+D337</f>
        <v>7776.3</v>
      </c>
      <c r="F337" s="35"/>
      <c r="G337" s="35"/>
      <c r="H337" s="35">
        <f t="shared" si="39"/>
        <v>0</v>
      </c>
      <c r="I337" s="35">
        <v>0</v>
      </c>
      <c r="J337" s="35"/>
      <c r="K337" s="35">
        <f t="shared" si="40"/>
        <v>0</v>
      </c>
      <c r="M337" s="9"/>
      <c r="O337" s="9"/>
    </row>
    <row r="338" spans="1:15" ht="63.75" x14ac:dyDescent="0.2">
      <c r="A338" s="19" t="s">
        <v>392</v>
      </c>
      <c r="B338" s="20" t="s">
        <v>393</v>
      </c>
      <c r="C338" s="35">
        <v>6998.6</v>
      </c>
      <c r="D338" s="35">
        <f>D337</f>
        <v>777.7</v>
      </c>
      <c r="E338" s="35">
        <f t="shared" si="38"/>
        <v>7776.3</v>
      </c>
      <c r="F338" s="35"/>
      <c r="G338" s="35"/>
      <c r="H338" s="35">
        <f t="shared" si="39"/>
        <v>0</v>
      </c>
      <c r="I338" s="35">
        <v>0</v>
      </c>
      <c r="J338" s="35"/>
      <c r="K338" s="35">
        <f t="shared" si="40"/>
        <v>0</v>
      </c>
      <c r="M338" s="9"/>
      <c r="O338" s="9"/>
    </row>
    <row r="339" spans="1:15" ht="38.25" x14ac:dyDescent="0.2">
      <c r="A339" s="19" t="s">
        <v>394</v>
      </c>
      <c r="B339" s="20" t="s">
        <v>395</v>
      </c>
      <c r="C339" s="35">
        <v>27826.400000000001</v>
      </c>
      <c r="D339" s="37"/>
      <c r="E339" s="35">
        <f t="shared" si="38"/>
        <v>27826.400000000001</v>
      </c>
      <c r="F339" s="35">
        <v>44809.9</v>
      </c>
      <c r="G339" s="35"/>
      <c r="H339" s="35">
        <f t="shared" si="39"/>
        <v>44809.9</v>
      </c>
      <c r="I339" s="35">
        <v>24336.5</v>
      </c>
      <c r="J339" s="35"/>
      <c r="K339" s="35">
        <f t="shared" si="40"/>
        <v>24336.5</v>
      </c>
      <c r="M339" s="9"/>
      <c r="O339" s="9"/>
    </row>
    <row r="340" spans="1:15" ht="38.25" x14ac:dyDescent="0.2">
      <c r="A340" s="19" t="s">
        <v>396</v>
      </c>
      <c r="B340" s="20" t="s">
        <v>397</v>
      </c>
      <c r="C340" s="35">
        <v>27826.400000000001</v>
      </c>
      <c r="D340" s="37"/>
      <c r="E340" s="35">
        <f t="shared" si="38"/>
        <v>27826.400000000001</v>
      </c>
      <c r="F340" s="35">
        <v>44809.9</v>
      </c>
      <c r="G340" s="35"/>
      <c r="H340" s="35">
        <f t="shared" si="39"/>
        <v>44809.9</v>
      </c>
      <c r="I340" s="35">
        <v>24336.5</v>
      </c>
      <c r="J340" s="35"/>
      <c r="K340" s="35">
        <f t="shared" si="40"/>
        <v>24336.5</v>
      </c>
      <c r="O340" s="9"/>
    </row>
    <row r="341" spans="1:15" ht="140.25" x14ac:dyDescent="0.2">
      <c r="A341" s="19" t="s">
        <v>398</v>
      </c>
      <c r="B341" s="20" t="s">
        <v>644</v>
      </c>
      <c r="C341" s="35">
        <v>6065</v>
      </c>
      <c r="D341" s="37"/>
      <c r="E341" s="35">
        <f t="shared" si="38"/>
        <v>6065</v>
      </c>
      <c r="F341" s="35">
        <v>6065</v>
      </c>
      <c r="G341" s="35"/>
      <c r="H341" s="35">
        <f t="shared" si="39"/>
        <v>6065</v>
      </c>
      <c r="I341" s="35">
        <v>6065</v>
      </c>
      <c r="J341" s="35"/>
      <c r="K341" s="35">
        <f t="shared" si="40"/>
        <v>6065</v>
      </c>
      <c r="O341" s="9"/>
    </row>
    <row r="342" spans="1:15" ht="153" x14ac:dyDescent="0.2">
      <c r="A342" s="19" t="s">
        <v>399</v>
      </c>
      <c r="B342" s="20" t="s">
        <v>645</v>
      </c>
      <c r="C342" s="35">
        <v>6065</v>
      </c>
      <c r="D342" s="37"/>
      <c r="E342" s="35">
        <f t="shared" si="38"/>
        <v>6065</v>
      </c>
      <c r="F342" s="35">
        <v>6065</v>
      </c>
      <c r="G342" s="35"/>
      <c r="H342" s="35">
        <f t="shared" si="39"/>
        <v>6065</v>
      </c>
      <c r="I342" s="35">
        <v>6065</v>
      </c>
      <c r="J342" s="35"/>
      <c r="K342" s="35">
        <f t="shared" si="40"/>
        <v>6065</v>
      </c>
      <c r="M342" s="9"/>
      <c r="O342" s="9"/>
    </row>
    <row r="343" spans="1:15" ht="51" x14ac:dyDescent="0.2">
      <c r="A343" s="19" t="s">
        <v>522</v>
      </c>
      <c r="B343" s="20" t="s">
        <v>646</v>
      </c>
      <c r="C343" s="35">
        <f>C344</f>
        <v>30428</v>
      </c>
      <c r="D343" s="35">
        <f>D344</f>
        <v>-16718.3</v>
      </c>
      <c r="E343" s="35">
        <f t="shared" si="38"/>
        <v>13709.7</v>
      </c>
      <c r="F343" s="35">
        <f>F344</f>
        <v>27540.7</v>
      </c>
      <c r="G343" s="35">
        <f>G344</f>
        <v>-5626.4</v>
      </c>
      <c r="H343" s="35">
        <f t="shared" si="39"/>
        <v>21914.300000000003</v>
      </c>
      <c r="I343" s="35">
        <f>I344</f>
        <v>43016.7</v>
      </c>
      <c r="J343" s="35">
        <f>J344</f>
        <v>-14995.8</v>
      </c>
      <c r="K343" s="35">
        <f t="shared" si="40"/>
        <v>28020.899999999998</v>
      </c>
      <c r="M343" s="9"/>
      <c r="O343" s="9"/>
    </row>
    <row r="344" spans="1:15" ht="51" x14ac:dyDescent="0.2">
      <c r="A344" s="19" t="s">
        <v>523</v>
      </c>
      <c r="B344" s="20" t="s">
        <v>647</v>
      </c>
      <c r="C344" s="35">
        <v>30428</v>
      </c>
      <c r="D344" s="35">
        <v>-16718.3</v>
      </c>
      <c r="E344" s="35">
        <f t="shared" si="38"/>
        <v>13709.7</v>
      </c>
      <c r="F344" s="35">
        <v>27540.7</v>
      </c>
      <c r="G344" s="35">
        <v>-5626.4</v>
      </c>
      <c r="H344" s="35">
        <f t="shared" si="39"/>
        <v>21914.300000000003</v>
      </c>
      <c r="I344" s="35">
        <v>43016.7</v>
      </c>
      <c r="J344" s="35">
        <v>-14995.8</v>
      </c>
      <c r="K344" s="35">
        <f t="shared" si="40"/>
        <v>28020.899999999998</v>
      </c>
    </row>
    <row r="345" spans="1:15" ht="51" x14ac:dyDescent="0.2">
      <c r="A345" s="19" t="s">
        <v>725</v>
      </c>
      <c r="B345" s="20" t="s">
        <v>726</v>
      </c>
      <c r="C345" s="35">
        <f>C346</f>
        <v>0</v>
      </c>
      <c r="D345" s="35">
        <f t="shared" ref="D345:J345" si="42">D346</f>
        <v>1566605.7</v>
      </c>
      <c r="E345" s="35">
        <f t="shared" si="38"/>
        <v>1566605.7</v>
      </c>
      <c r="F345" s="35">
        <f t="shared" si="42"/>
        <v>0</v>
      </c>
      <c r="G345" s="35">
        <f t="shared" si="42"/>
        <v>1566605.7</v>
      </c>
      <c r="H345" s="35">
        <f t="shared" si="39"/>
        <v>1566605.7</v>
      </c>
      <c r="I345" s="35">
        <f t="shared" si="42"/>
        <v>0</v>
      </c>
      <c r="J345" s="35">
        <f t="shared" si="42"/>
        <v>1566605.7</v>
      </c>
      <c r="K345" s="35">
        <f t="shared" si="40"/>
        <v>1566605.7</v>
      </c>
    </row>
    <row r="346" spans="1:15" ht="51" x14ac:dyDescent="0.2">
      <c r="A346" s="19" t="s">
        <v>723</v>
      </c>
      <c r="B346" s="20" t="s">
        <v>724</v>
      </c>
      <c r="C346" s="35">
        <v>0</v>
      </c>
      <c r="D346" s="35">
        <v>1566605.7</v>
      </c>
      <c r="E346" s="35">
        <f t="shared" si="38"/>
        <v>1566605.7</v>
      </c>
      <c r="F346" s="35">
        <v>0</v>
      </c>
      <c r="G346" s="35">
        <v>1566605.7</v>
      </c>
      <c r="H346" s="35">
        <f t="shared" si="39"/>
        <v>1566605.7</v>
      </c>
      <c r="I346" s="35">
        <v>0</v>
      </c>
      <c r="J346" s="35">
        <v>1566605.7</v>
      </c>
      <c r="K346" s="35">
        <f t="shared" si="40"/>
        <v>1566605.7</v>
      </c>
    </row>
    <row r="347" spans="1:15" ht="38.25" x14ac:dyDescent="0.2">
      <c r="A347" s="19" t="s">
        <v>400</v>
      </c>
      <c r="B347" s="20" t="s">
        <v>648</v>
      </c>
      <c r="C347" s="35">
        <v>279000</v>
      </c>
      <c r="D347" s="37"/>
      <c r="E347" s="35">
        <f t="shared" si="38"/>
        <v>279000</v>
      </c>
      <c r="F347" s="35">
        <f>F348</f>
        <v>0</v>
      </c>
      <c r="G347" s="35"/>
      <c r="H347" s="35">
        <f>F347+G347</f>
        <v>0</v>
      </c>
      <c r="I347" s="35">
        <v>0</v>
      </c>
      <c r="J347" s="35"/>
      <c r="K347" s="35">
        <f t="shared" si="40"/>
        <v>0</v>
      </c>
    </row>
    <row r="348" spans="1:15" ht="51" x14ac:dyDescent="0.2">
      <c r="A348" s="19" t="s">
        <v>401</v>
      </c>
      <c r="B348" s="20" t="s">
        <v>649</v>
      </c>
      <c r="C348" s="35">
        <v>279000</v>
      </c>
      <c r="D348" s="37"/>
      <c r="E348" s="35">
        <f t="shared" si="38"/>
        <v>279000</v>
      </c>
      <c r="F348" s="35"/>
      <c r="G348" s="35"/>
      <c r="H348" s="35">
        <f t="shared" si="39"/>
        <v>0</v>
      </c>
      <c r="I348" s="35">
        <v>0</v>
      </c>
      <c r="J348" s="35"/>
      <c r="K348" s="35">
        <f t="shared" si="40"/>
        <v>0</v>
      </c>
    </row>
    <row r="349" spans="1:15" ht="51" x14ac:dyDescent="0.2">
      <c r="A349" s="19" t="s">
        <v>650</v>
      </c>
      <c r="B349" s="20" t="s">
        <v>651</v>
      </c>
      <c r="C349" s="35">
        <v>280000</v>
      </c>
      <c r="D349" s="37"/>
      <c r="E349" s="35">
        <f t="shared" si="38"/>
        <v>280000</v>
      </c>
      <c r="F349" s="35">
        <f>F350</f>
        <v>0</v>
      </c>
      <c r="G349" s="35"/>
      <c r="H349" s="35">
        <f t="shared" si="39"/>
        <v>0</v>
      </c>
      <c r="I349" s="35">
        <v>0</v>
      </c>
      <c r="J349" s="35"/>
      <c r="K349" s="35">
        <f t="shared" si="40"/>
        <v>0</v>
      </c>
    </row>
    <row r="350" spans="1:15" ht="51" x14ac:dyDescent="0.2">
      <c r="A350" s="19" t="s">
        <v>652</v>
      </c>
      <c r="B350" s="20" t="s">
        <v>653</v>
      </c>
      <c r="C350" s="35">
        <v>280000</v>
      </c>
      <c r="D350" s="37"/>
      <c r="E350" s="35">
        <f t="shared" si="38"/>
        <v>280000</v>
      </c>
      <c r="F350" s="35">
        <v>0</v>
      </c>
      <c r="G350" s="35"/>
      <c r="H350" s="35">
        <f t="shared" si="39"/>
        <v>0</v>
      </c>
      <c r="I350" s="35">
        <v>0</v>
      </c>
      <c r="J350" s="35"/>
      <c r="K350" s="35">
        <f t="shared" si="40"/>
        <v>0</v>
      </c>
      <c r="M350" s="9"/>
      <c r="O350" s="9"/>
    </row>
    <row r="351" spans="1:15" ht="38.25" x14ac:dyDescent="0.2">
      <c r="A351" s="19" t="s">
        <v>402</v>
      </c>
      <c r="B351" s="20" t="s">
        <v>403</v>
      </c>
      <c r="C351" s="35">
        <v>1674.7</v>
      </c>
      <c r="D351" s="37"/>
      <c r="E351" s="35">
        <f t="shared" si="38"/>
        <v>1674.7</v>
      </c>
      <c r="F351" s="35">
        <v>969.3</v>
      </c>
      <c r="G351" s="35"/>
      <c r="H351" s="35">
        <f t="shared" si="39"/>
        <v>969.3</v>
      </c>
      <c r="I351" s="35">
        <v>0</v>
      </c>
      <c r="J351" s="35"/>
      <c r="K351" s="35">
        <f t="shared" si="40"/>
        <v>0</v>
      </c>
      <c r="M351" s="9"/>
      <c r="O351" s="9"/>
    </row>
    <row r="352" spans="1:15" ht="38.25" x14ac:dyDescent="0.2">
      <c r="A352" s="19" t="s">
        <v>404</v>
      </c>
      <c r="B352" s="20" t="s">
        <v>405</v>
      </c>
      <c r="C352" s="35">
        <v>1674.7</v>
      </c>
      <c r="D352" s="37"/>
      <c r="E352" s="35">
        <f t="shared" si="38"/>
        <v>1674.7</v>
      </c>
      <c r="F352" s="35">
        <v>969.3</v>
      </c>
      <c r="G352" s="35"/>
      <c r="H352" s="35">
        <f t="shared" si="39"/>
        <v>969.3</v>
      </c>
      <c r="I352" s="35">
        <v>0</v>
      </c>
      <c r="J352" s="35"/>
      <c r="K352" s="35">
        <f t="shared" si="40"/>
        <v>0</v>
      </c>
      <c r="M352" s="9"/>
      <c r="O352" s="9"/>
    </row>
    <row r="353" spans="1:18" ht="25.5" x14ac:dyDescent="0.2">
      <c r="A353" s="19" t="s">
        <v>662</v>
      </c>
      <c r="B353" s="20" t="s">
        <v>663</v>
      </c>
      <c r="C353" s="35">
        <f>C354</f>
        <v>0</v>
      </c>
      <c r="D353" s="35">
        <f t="shared" ref="D353:J353" si="43">D354</f>
        <v>0</v>
      </c>
      <c r="E353" s="35">
        <f t="shared" si="43"/>
        <v>0</v>
      </c>
      <c r="F353" s="38">
        <v>5700</v>
      </c>
      <c r="G353" s="38">
        <v>0</v>
      </c>
      <c r="H353" s="38">
        <f t="shared" si="39"/>
        <v>5700</v>
      </c>
      <c r="I353" s="38">
        <v>0</v>
      </c>
      <c r="J353" s="38">
        <f t="shared" si="43"/>
        <v>0</v>
      </c>
      <c r="K353" s="35">
        <f t="shared" si="40"/>
        <v>0</v>
      </c>
      <c r="M353" s="9"/>
      <c r="O353" s="9"/>
    </row>
    <row r="354" spans="1:18" ht="25.5" x14ac:dyDescent="0.2">
      <c r="A354" s="19" t="s">
        <v>664</v>
      </c>
      <c r="B354" s="20" t="s">
        <v>665</v>
      </c>
      <c r="C354" s="35">
        <v>0</v>
      </c>
      <c r="D354" s="37"/>
      <c r="E354" s="35">
        <f>C354+D354</f>
        <v>0</v>
      </c>
      <c r="F354" s="35">
        <v>5700</v>
      </c>
      <c r="G354" s="35"/>
      <c r="H354" s="35">
        <f t="shared" si="39"/>
        <v>5700</v>
      </c>
      <c r="I354" s="35">
        <v>0</v>
      </c>
      <c r="J354" s="35"/>
      <c r="K354" s="35">
        <f t="shared" si="40"/>
        <v>0</v>
      </c>
      <c r="M354" s="9"/>
      <c r="O354" s="9"/>
    </row>
    <row r="355" spans="1:18" ht="25.5" x14ac:dyDescent="0.2">
      <c r="A355" s="19" t="s">
        <v>524</v>
      </c>
      <c r="B355" s="20" t="s">
        <v>525</v>
      </c>
      <c r="C355" s="35">
        <v>10000</v>
      </c>
      <c r="D355" s="37"/>
      <c r="E355" s="35">
        <f t="shared" si="38"/>
        <v>10000</v>
      </c>
      <c r="F355" s="35">
        <f>F356</f>
        <v>0</v>
      </c>
      <c r="G355" s="35"/>
      <c r="H355" s="35">
        <f t="shared" si="39"/>
        <v>0</v>
      </c>
      <c r="I355" s="35">
        <v>0</v>
      </c>
      <c r="J355" s="35"/>
      <c r="K355" s="35">
        <f t="shared" si="40"/>
        <v>0</v>
      </c>
      <c r="M355" s="9"/>
      <c r="O355" s="9"/>
    </row>
    <row r="356" spans="1:18" ht="25.5" x14ac:dyDescent="0.2">
      <c r="A356" s="19" t="s">
        <v>526</v>
      </c>
      <c r="B356" s="20" t="s">
        <v>527</v>
      </c>
      <c r="C356" s="35">
        <v>10000</v>
      </c>
      <c r="D356" s="37"/>
      <c r="E356" s="35">
        <f t="shared" si="38"/>
        <v>10000</v>
      </c>
      <c r="F356" s="35">
        <v>0</v>
      </c>
      <c r="G356" s="35"/>
      <c r="H356" s="35">
        <f t="shared" si="39"/>
        <v>0</v>
      </c>
      <c r="I356" s="35">
        <v>0</v>
      </c>
      <c r="J356" s="35"/>
      <c r="K356" s="35">
        <f t="shared" si="40"/>
        <v>0</v>
      </c>
      <c r="M356" s="9"/>
      <c r="O356" s="9"/>
    </row>
    <row r="357" spans="1:18" ht="51" x14ac:dyDescent="0.2">
      <c r="A357" s="19" t="s">
        <v>406</v>
      </c>
      <c r="B357" s="20" t="s">
        <v>407</v>
      </c>
      <c r="C357" s="35">
        <v>18.3</v>
      </c>
      <c r="D357" s="37"/>
      <c r="E357" s="35">
        <f t="shared" si="38"/>
        <v>18.3</v>
      </c>
      <c r="F357" s="35">
        <v>18.3</v>
      </c>
      <c r="G357" s="35"/>
      <c r="H357" s="35">
        <f t="shared" si="39"/>
        <v>18.3</v>
      </c>
      <c r="I357" s="35">
        <v>18.3</v>
      </c>
      <c r="J357" s="35"/>
      <c r="K357" s="35">
        <f t="shared" si="40"/>
        <v>18.3</v>
      </c>
      <c r="M357" s="9"/>
      <c r="O357" s="9"/>
    </row>
    <row r="358" spans="1:18" ht="51" x14ac:dyDescent="0.2">
      <c r="A358" s="19" t="s">
        <v>408</v>
      </c>
      <c r="B358" s="20" t="s">
        <v>409</v>
      </c>
      <c r="C358" s="35">
        <v>18.3</v>
      </c>
      <c r="D358" s="37"/>
      <c r="E358" s="35">
        <f t="shared" si="38"/>
        <v>18.3</v>
      </c>
      <c r="F358" s="35">
        <v>18.3</v>
      </c>
      <c r="G358" s="35"/>
      <c r="H358" s="35">
        <f t="shared" si="39"/>
        <v>18.3</v>
      </c>
      <c r="I358" s="35">
        <v>18.3</v>
      </c>
      <c r="J358" s="35"/>
      <c r="K358" s="35">
        <f t="shared" si="40"/>
        <v>18.3</v>
      </c>
      <c r="M358" s="9"/>
      <c r="O358" s="9"/>
    </row>
    <row r="359" spans="1:18" ht="38.25" x14ac:dyDescent="0.2">
      <c r="A359" s="19" t="s">
        <v>410</v>
      </c>
      <c r="B359" s="20" t="s">
        <v>411</v>
      </c>
      <c r="C359" s="35">
        <v>809.9</v>
      </c>
      <c r="D359" s="37"/>
      <c r="E359" s="35">
        <f t="shared" si="38"/>
        <v>809.9</v>
      </c>
      <c r="F359" s="35">
        <v>809.9</v>
      </c>
      <c r="G359" s="35"/>
      <c r="H359" s="35">
        <f t="shared" si="39"/>
        <v>809.9</v>
      </c>
      <c r="I359" s="35">
        <v>809.9</v>
      </c>
      <c r="J359" s="35"/>
      <c r="K359" s="35">
        <f t="shared" si="40"/>
        <v>809.9</v>
      </c>
      <c r="M359" s="9"/>
      <c r="O359" s="9"/>
    </row>
    <row r="360" spans="1:18" ht="51" x14ac:dyDescent="0.2">
      <c r="A360" s="19" t="s">
        <v>412</v>
      </c>
      <c r="B360" s="20" t="s">
        <v>413</v>
      </c>
      <c r="C360" s="35">
        <v>809.9</v>
      </c>
      <c r="D360" s="37"/>
      <c r="E360" s="35">
        <f t="shared" si="38"/>
        <v>809.9</v>
      </c>
      <c r="F360" s="35">
        <v>809.9</v>
      </c>
      <c r="G360" s="35"/>
      <c r="H360" s="35">
        <f t="shared" si="39"/>
        <v>809.9</v>
      </c>
      <c r="I360" s="35">
        <v>809.9</v>
      </c>
      <c r="J360" s="35"/>
      <c r="K360" s="35">
        <f t="shared" si="40"/>
        <v>809.9</v>
      </c>
      <c r="M360" s="9"/>
      <c r="O360" s="9"/>
    </row>
    <row r="361" spans="1:18" x14ac:dyDescent="0.2">
      <c r="A361" s="19" t="s">
        <v>414</v>
      </c>
      <c r="B361" s="20" t="s">
        <v>415</v>
      </c>
      <c r="C361" s="38">
        <v>180350</v>
      </c>
      <c r="D361" s="37"/>
      <c r="E361" s="35">
        <f t="shared" si="38"/>
        <v>180350</v>
      </c>
      <c r="F361" s="35">
        <v>180343.2</v>
      </c>
      <c r="G361" s="35"/>
      <c r="H361" s="35">
        <f t="shared" si="39"/>
        <v>180343.2</v>
      </c>
      <c r="I361" s="35">
        <v>0</v>
      </c>
      <c r="J361" s="35"/>
      <c r="K361" s="35">
        <f t="shared" si="40"/>
        <v>0</v>
      </c>
      <c r="M361" s="9"/>
      <c r="O361" s="9"/>
    </row>
    <row r="362" spans="1:18" ht="25.5" x14ac:dyDescent="0.2">
      <c r="A362" s="19" t="s">
        <v>416</v>
      </c>
      <c r="B362" s="20" t="s">
        <v>417</v>
      </c>
      <c r="C362" s="35">
        <v>180350</v>
      </c>
      <c r="D362" s="37"/>
      <c r="E362" s="35">
        <f t="shared" si="38"/>
        <v>180350</v>
      </c>
      <c r="F362" s="35">
        <v>180343.2</v>
      </c>
      <c r="G362" s="35"/>
      <c r="H362" s="35">
        <f t="shared" si="39"/>
        <v>180343.2</v>
      </c>
      <c r="I362" s="35">
        <v>0</v>
      </c>
      <c r="J362" s="35"/>
      <c r="K362" s="35">
        <f t="shared" si="40"/>
        <v>0</v>
      </c>
      <c r="M362" s="9"/>
      <c r="O362" s="9"/>
    </row>
    <row r="363" spans="1:18" ht="25.5" x14ac:dyDescent="0.2">
      <c r="A363" s="19" t="s">
        <v>418</v>
      </c>
      <c r="B363" s="20" t="s">
        <v>419</v>
      </c>
      <c r="C363" s="35">
        <f t="shared" ref="C363:E364" si="44">C364</f>
        <v>716083.8</v>
      </c>
      <c r="D363" s="35">
        <f t="shared" si="44"/>
        <v>0</v>
      </c>
      <c r="E363" s="35">
        <f t="shared" si="44"/>
        <v>716083.8</v>
      </c>
      <c r="F363" s="35">
        <f>F364</f>
        <v>1161691.8999999999</v>
      </c>
      <c r="G363" s="35">
        <f t="shared" ref="G363:K364" si="45">G364</f>
        <v>0</v>
      </c>
      <c r="H363" s="35">
        <f t="shared" si="45"/>
        <v>1161691.8999999999</v>
      </c>
      <c r="I363" s="35">
        <f t="shared" si="45"/>
        <v>1596290.7</v>
      </c>
      <c r="J363" s="35">
        <f t="shared" si="45"/>
        <v>0</v>
      </c>
      <c r="K363" s="35">
        <f t="shared" si="45"/>
        <v>1596290.7</v>
      </c>
      <c r="M363" s="9"/>
      <c r="O363" s="9"/>
    </row>
    <row r="364" spans="1:18" ht="25.5" x14ac:dyDescent="0.2">
      <c r="A364" s="19" t="s">
        <v>420</v>
      </c>
      <c r="B364" s="20" t="s">
        <v>421</v>
      </c>
      <c r="C364" s="35">
        <f t="shared" si="44"/>
        <v>716083.8</v>
      </c>
      <c r="D364" s="35">
        <f t="shared" si="44"/>
        <v>0</v>
      </c>
      <c r="E364" s="35">
        <f t="shared" si="44"/>
        <v>716083.8</v>
      </c>
      <c r="F364" s="35">
        <f>F365</f>
        <v>1161691.8999999999</v>
      </c>
      <c r="G364" s="35">
        <f t="shared" si="45"/>
        <v>0</v>
      </c>
      <c r="H364" s="35">
        <f t="shared" si="45"/>
        <v>1161691.8999999999</v>
      </c>
      <c r="I364" s="35">
        <f t="shared" si="45"/>
        <v>1596290.7</v>
      </c>
      <c r="J364" s="35">
        <f t="shared" si="45"/>
        <v>0</v>
      </c>
      <c r="K364" s="35">
        <f t="shared" si="45"/>
        <v>1596290.7</v>
      </c>
      <c r="M364" s="9"/>
      <c r="O364" s="9"/>
    </row>
    <row r="365" spans="1:18" ht="76.5" x14ac:dyDescent="0.2">
      <c r="A365" s="19" t="s">
        <v>422</v>
      </c>
      <c r="B365" s="20" t="s">
        <v>423</v>
      </c>
      <c r="C365" s="35">
        <v>716083.8</v>
      </c>
      <c r="D365" s="37"/>
      <c r="E365" s="35">
        <f t="shared" si="38"/>
        <v>716083.8</v>
      </c>
      <c r="F365" s="35">
        <v>1161691.8999999999</v>
      </c>
      <c r="G365" s="35"/>
      <c r="H365" s="35">
        <f t="shared" ref="H365" si="46">F365+G365</f>
        <v>1161691.8999999999</v>
      </c>
      <c r="I365" s="35">
        <v>1596290.7</v>
      </c>
      <c r="J365" s="35"/>
      <c r="K365" s="35">
        <f t="shared" ref="K365" si="47">I365+J365</f>
        <v>1596290.7</v>
      </c>
      <c r="M365" s="9"/>
      <c r="O365" s="9"/>
    </row>
    <row r="366" spans="1:18" x14ac:dyDescent="0.2">
      <c r="A366" s="18"/>
      <c r="B366" s="27" t="s">
        <v>674</v>
      </c>
      <c r="C366" s="34">
        <f t="shared" ref="C366:K366" si="48">C7+C172</f>
        <v>219267599.59999999</v>
      </c>
      <c r="D366" s="34">
        <f t="shared" si="48"/>
        <v>4672200.1000000006</v>
      </c>
      <c r="E366" s="34">
        <f t="shared" si="48"/>
        <v>223939799.70000002</v>
      </c>
      <c r="F366" s="34">
        <f t="shared" si="48"/>
        <v>220510209.10000002</v>
      </c>
      <c r="G366" s="34">
        <f t="shared" si="48"/>
        <v>6030871.7000000002</v>
      </c>
      <c r="H366" s="34">
        <f t="shared" si="48"/>
        <v>226541080.80000001</v>
      </c>
      <c r="I366" s="34">
        <f t="shared" si="48"/>
        <v>225505125.80000004</v>
      </c>
      <c r="J366" s="34">
        <f t="shared" si="48"/>
        <v>5968364.3000000007</v>
      </c>
      <c r="K366" s="34">
        <f t="shared" si="48"/>
        <v>231473490.10000002</v>
      </c>
      <c r="O366" s="9"/>
    </row>
    <row r="367" spans="1:18" s="21" customFormat="1" x14ac:dyDescent="0.2">
      <c r="A367" s="4"/>
      <c r="B367" s="4"/>
      <c r="C367" s="5"/>
      <c r="D367" s="5"/>
      <c r="E367" s="5"/>
      <c r="F367" s="5"/>
      <c r="G367" s="5"/>
      <c r="H367" s="5"/>
      <c r="I367" s="5"/>
      <c r="J367" s="5"/>
      <c r="K367" s="5"/>
      <c r="L367" s="9"/>
      <c r="M367" s="9"/>
      <c r="N367" s="9"/>
      <c r="O367" s="9"/>
      <c r="P367" s="9"/>
      <c r="Q367" s="9"/>
      <c r="R367" s="9"/>
    </row>
    <row r="368" spans="1:18" x14ac:dyDescent="0.2">
      <c r="C368" s="28"/>
      <c r="D368" s="29"/>
      <c r="E368" s="28"/>
      <c r="F368" s="28"/>
      <c r="G368" s="29"/>
      <c r="H368" s="28"/>
      <c r="I368" s="28"/>
      <c r="J368" s="29"/>
      <c r="K368" s="28"/>
    </row>
    <row r="369" spans="1:11" x14ac:dyDescent="0.2">
      <c r="A369" s="9"/>
      <c r="C369" s="30"/>
      <c r="D369" s="31"/>
      <c r="E369" s="8"/>
      <c r="F369" s="30"/>
      <c r="G369" s="8"/>
      <c r="H369" s="8"/>
      <c r="I369" s="30"/>
      <c r="J369" s="8"/>
      <c r="K369" s="8"/>
    </row>
    <row r="371" spans="1:11" x14ac:dyDescent="0.2">
      <c r="A371" s="9"/>
      <c r="D371" s="28"/>
      <c r="E371" s="28"/>
    </row>
  </sheetData>
  <mergeCells count="8">
    <mergeCell ref="A8:B8"/>
    <mergeCell ref="I1:K1"/>
    <mergeCell ref="A2:K2"/>
    <mergeCell ref="A4:A5"/>
    <mergeCell ref="B4:B5"/>
    <mergeCell ref="C4:E4"/>
    <mergeCell ref="F4:H4"/>
    <mergeCell ref="I4:K4"/>
  </mergeCells>
  <printOptions horizontalCentered="1"/>
  <pageMargins left="0.11811023622047245" right="0.11811023622047245" top="0.15748031496062992" bottom="0.35433070866141736" header="0" footer="0"/>
  <pageSetup paperSize="9" scale="63" firstPageNumber="1730" fitToHeight="20" orientation="landscape" useFirstPageNumber="1"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тысячи</vt:lpstr>
      <vt:lpstr>тысячи!Заголовки_для_печати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Марон Надежда Николаевна</dc:creator>
  <cp:lastModifiedBy>Константинова Елена Сергеевна</cp:lastModifiedBy>
  <cp:lastPrinted>2020-11-21T13:55:44Z</cp:lastPrinted>
  <dcterms:created xsi:type="dcterms:W3CDTF">2019-11-06T10:30:07Z</dcterms:created>
  <dcterms:modified xsi:type="dcterms:W3CDTF">2020-11-21T13:55:54Z</dcterms:modified>
</cp:coreProperties>
</file>